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75" windowHeight="5385" activeTab="0"/>
  </bookViews>
  <sheets>
    <sheet name="Cover" sheetId="1" r:id="rId1"/>
    <sheet name="Field Descriptions" sheetId="2" r:id="rId2"/>
    <sheet name="Example" sheetId="3" r:id="rId3"/>
    <sheet name="Report Template" sheetId="4" r:id="rId4"/>
    <sheet name="Certification" sheetId="5" r:id="rId5"/>
    <sheet name="Code" sheetId="6" state="hidden" r:id="rId6"/>
  </sheets>
  <definedNames>
    <definedName name="Courts">'Code'!$B$1:$C$59</definedName>
    <definedName name="Months">'Code'!$D$3:$E$14</definedName>
    <definedName name="_xlnm.Print_Area" localSheetId="0">'Cover'!$B$1:$B$56</definedName>
    <definedName name="Print_Area_MI">#REF!</definedName>
    <definedName name="_xlnm.Print_Titles" localSheetId="2">'Example'!$1:$4</definedName>
    <definedName name="_xlnm.Print_Titles" localSheetId="3">'Report Template'!$1:$4</definedName>
    <definedName name="Range2">'Code'!$B$1:$B$59</definedName>
    <definedName name="Superior">'Code'!$D$1</definedName>
    <definedName name="SuperiorCourt">'Code'!$F$1</definedName>
  </definedNames>
  <calcPr fullCalcOnLoad="1"/>
</workbook>
</file>

<file path=xl/sharedStrings.xml><?xml version="1.0" encoding="utf-8"?>
<sst xmlns="http://schemas.openxmlformats.org/spreadsheetml/2006/main" count="787" uniqueCount="653">
  <si>
    <t>Old Code Section</t>
  </si>
  <si>
    <t>New Code Section</t>
  </si>
  <si>
    <t>Fee</t>
  </si>
  <si>
    <t>LTD $5,000</t>
  </si>
  <si>
    <t>First Paper Filing - Limited Civil Fee (Less than or equal to $5,000) with declarations</t>
  </si>
  <si>
    <t>LTD Response $5,000</t>
  </si>
  <si>
    <t>First Paper Filing Response - Limited Civil Fee (Less than or equal to $5,000) with declarations</t>
  </si>
  <si>
    <t>Confession of Judgment</t>
  </si>
  <si>
    <t>Confession of judgment</t>
  </si>
  <si>
    <t>CCP 1134</t>
  </si>
  <si>
    <t>CCP 1134; cross-ref. GC 70626(b)(3)</t>
  </si>
  <si>
    <t>Sm. Claims &lt;= $1,500</t>
  </si>
  <si>
    <t>Small Claims - Less than or equal to $1,500</t>
  </si>
  <si>
    <t>Sm. Claims &gt;$1,500; &lt;=$5,000</t>
  </si>
  <si>
    <t>Small Claims Greater than $1,500; less than or equal to $5,000</t>
  </si>
  <si>
    <t>Sm. Claims &gt; 12 per Year</t>
  </si>
  <si>
    <t>Small Claims Greater than 12 filings per year</t>
  </si>
  <si>
    <t>CCP 116.230(c)</t>
  </si>
  <si>
    <t>Sm. Claims-service by Mail</t>
  </si>
  <si>
    <t>CCP 116.232</t>
  </si>
  <si>
    <t>Request for Postponement</t>
  </si>
  <si>
    <t>CCP 116.570</t>
  </si>
  <si>
    <t>CCP 116.745; GC 26830(c)</t>
  </si>
  <si>
    <t>CCP 116.745</t>
  </si>
  <si>
    <t>Appeal - Sm. Claims Court</t>
  </si>
  <si>
    <t>Notice of Appeal from Small Claims Court</t>
  </si>
  <si>
    <t>CCP 116.760; GC 26824</t>
  </si>
  <si>
    <t>Application for order for examination of judgment debtor</t>
  </si>
  <si>
    <t>CCP 116.820; cross-ref. GC 26830</t>
  </si>
  <si>
    <t>CCP 116.820; cross-ref. GC 70617</t>
  </si>
  <si>
    <t>Issuing Abstract of judgement</t>
  </si>
  <si>
    <t>Issuing an Abstract of Judgment</t>
  </si>
  <si>
    <t>CCP 116.820; cross-ref. GC 26834</t>
  </si>
  <si>
    <t>CCP 116.820; cross-ref. GC 70626(a)</t>
  </si>
  <si>
    <t>Writ of Execution</t>
  </si>
  <si>
    <t>CCP 116.820; cross-ref. GC 26828</t>
  </si>
  <si>
    <t>Sm. Claims-Pay of Judgement</t>
  </si>
  <si>
    <t>CCP 116.860</t>
  </si>
  <si>
    <t>Unlawful Detainer &lt; $25,000</t>
  </si>
  <si>
    <t>CCP 1161.2</t>
  </si>
  <si>
    <t>Contempt of Court</t>
  </si>
  <si>
    <t>Contempt of court</t>
  </si>
  <si>
    <t>CCP 1218</t>
  </si>
  <si>
    <t>Up to $1,000.00</t>
  </si>
  <si>
    <t>Money Sanctions</t>
  </si>
  <si>
    <t>CCP 177.5</t>
  </si>
  <si>
    <t>Up to $1,500.00</t>
  </si>
  <si>
    <t>Nonresponse to Jury Summons (1)</t>
  </si>
  <si>
    <t>CCP 209</t>
  </si>
  <si>
    <t>Nonresponse to Jury Summons (2)</t>
  </si>
  <si>
    <t>Nonresponse to Jury Summons (3)</t>
  </si>
  <si>
    <t>Reclass of Case</t>
  </si>
  <si>
    <t>Reclassification of a case from limited to unlimited - CCP 403.060</t>
  </si>
  <si>
    <t>CCP 403.060</t>
  </si>
  <si>
    <t>CCP 403.060; cross-ref. GC 70619</t>
  </si>
  <si>
    <t>CCP 411.20</t>
  </si>
  <si>
    <t xml:space="preserve">App for Exam. </t>
  </si>
  <si>
    <t>Application for exam. In another court of 3rd person controlling defendant's property</t>
  </si>
  <si>
    <t>CCP 491.150</t>
  </si>
  <si>
    <t>CCP 491.150; cross-ref. GC 70617(a)(3)</t>
  </si>
  <si>
    <t>Jury Deposits</t>
  </si>
  <si>
    <t>CCP 631.3</t>
  </si>
  <si>
    <t>Varies</t>
  </si>
  <si>
    <t>App Renew Judgment</t>
  </si>
  <si>
    <t>Application for renewal of judgment</t>
  </si>
  <si>
    <t>CCP 683.150; GC 26830(a)</t>
  </si>
  <si>
    <t>CCP 683.150; cross-ref. GC 70626(b)(4)</t>
  </si>
  <si>
    <t>App for Order of Sale</t>
  </si>
  <si>
    <t>CCP 704.750</t>
  </si>
  <si>
    <t>CCP 704.750; cross-ref. GC 70617(a)(7)</t>
  </si>
  <si>
    <t>Debtor Exam in Another Court</t>
  </si>
  <si>
    <t>Judgment debtor exam. in another court</t>
  </si>
  <si>
    <t>CCP 708.160</t>
  </si>
  <si>
    <t>CCP 708.160; cross-ref. GC 70617(a)(6)</t>
  </si>
  <si>
    <t>Cert. -Satisfaction of Judgment</t>
  </si>
  <si>
    <t>Certificate of satisfaction of judgment</t>
  </si>
  <si>
    <t>CCP 724.100</t>
  </si>
  <si>
    <t>CCP 724.100; cross-ref. GC 70626(a)(3)</t>
  </si>
  <si>
    <t>Appeal Determin. Dangerous Dog</t>
  </si>
  <si>
    <t>Appeal from determination of dangerous dog</t>
  </si>
  <si>
    <t>F&amp;A 31622</t>
  </si>
  <si>
    <t>F&amp;A 31622; cross-ref. GC 70626(b)(8)</t>
  </si>
  <si>
    <t>Ct Reporter Per Diem Fees</t>
  </si>
  <si>
    <t xml:space="preserve">Court reporter per diem fees </t>
  </si>
  <si>
    <t>GC 68086(a)(1)–(3)</t>
  </si>
  <si>
    <t>GC 68086(a)(1)-(3)</t>
  </si>
  <si>
    <t>Collection of fees where fee waiver was granted to indigent party</t>
  </si>
  <si>
    <t>GC 68511.3(d)</t>
  </si>
  <si>
    <t>Up to $25</t>
  </si>
  <si>
    <t>Extra Court Reporter</t>
  </si>
  <si>
    <t>GC 69953.5</t>
  </si>
  <si>
    <t>Set by Court</t>
  </si>
  <si>
    <t>UNLTD CVL Filing</t>
  </si>
  <si>
    <t>Unlimited civil filing fee</t>
  </si>
  <si>
    <t>GC 26820.4</t>
  </si>
  <si>
    <t>GC 70611</t>
  </si>
  <si>
    <t>UNLTD CVL Filing Response</t>
  </si>
  <si>
    <t>Unlimited civil filing fee - Response</t>
  </si>
  <si>
    <t>GC 26826</t>
  </si>
  <si>
    <t>GC 70612</t>
  </si>
  <si>
    <t>LTD $10K&lt;$25K</t>
  </si>
  <si>
    <t>First Paper Filing - Limited Civil Fee (Greater than $10,000 but less than $25,000)</t>
  </si>
  <si>
    <t>GC 72055</t>
  </si>
  <si>
    <t>GC 70613(a)</t>
  </si>
  <si>
    <t>LTD $10,000</t>
  </si>
  <si>
    <t>First Paper Filing - Limited Civil Fee (Less than or equal to $10,000)</t>
  </si>
  <si>
    <t>GC 70613(b)</t>
  </si>
  <si>
    <t>LTD Response &gt;$10K&lt;$25K</t>
  </si>
  <si>
    <t>First Paper Filing Response - Limited Civil Fee (Greater than $10,000 but Less than $25,000)</t>
  </si>
  <si>
    <t>GC 72056</t>
  </si>
  <si>
    <t>GC 70614(a)</t>
  </si>
  <si>
    <t>LTD Response $10,000</t>
  </si>
  <si>
    <t>First Paper Filing Response - Limited Civil Fee (Less than or equal to $10,000)</t>
  </si>
  <si>
    <t>GC 70614(b)</t>
  </si>
  <si>
    <t>Complex Case Fee - Plaintiff</t>
  </si>
  <si>
    <t>Complex Case Fee - in addition to first paper (plaintiff) - $10,000 max</t>
  </si>
  <si>
    <t>Complex Case Fee - Response</t>
  </si>
  <si>
    <t>Complex Case Fee - in addition to first paper (response) - $10,000 max</t>
  </si>
  <si>
    <t>GC 26830(a)</t>
  </si>
  <si>
    <t>GC 70617(a)</t>
  </si>
  <si>
    <t>GC 70617(c)</t>
  </si>
  <si>
    <t>None (new fee)</t>
  </si>
  <si>
    <t>Summary Judgment Motion</t>
  </si>
  <si>
    <t>Summary judgement</t>
  </si>
  <si>
    <t>GC 26830(b)</t>
  </si>
  <si>
    <t>GC 70617(d)</t>
  </si>
  <si>
    <t>Change of Venue</t>
  </si>
  <si>
    <t>GC 26823</t>
  </si>
  <si>
    <t>GC 70618</t>
  </si>
  <si>
    <t>Cert on Appeal Unlmtd</t>
  </si>
  <si>
    <t>GC 26838</t>
  </si>
  <si>
    <t>GC 70620</t>
  </si>
  <si>
    <t>Appeal - Limited Cases</t>
  </si>
  <si>
    <t>Notice of Appeal in limited cases (filing notice of appeal)</t>
  </si>
  <si>
    <t>GC 26824</t>
  </si>
  <si>
    <t>GC 70621</t>
  </si>
  <si>
    <t>Cert- Copies</t>
  </si>
  <si>
    <t>Certifying copy of paper, record, or proceeding on file</t>
  </si>
  <si>
    <t>GC 26833.1</t>
  </si>
  <si>
    <t>GC 70626(a)(4)</t>
  </si>
  <si>
    <t>Taking Affidavit</t>
  </si>
  <si>
    <t>Taking affidavit, except in criminal case or adoption proceedings</t>
  </si>
  <si>
    <t>GC 26853.1</t>
  </si>
  <si>
    <t>GC 70626(a)(5)</t>
  </si>
  <si>
    <t>Acknowledgment of Instrument</t>
  </si>
  <si>
    <t>Acknowledgment of deed or other instrument</t>
  </si>
  <si>
    <t>GC 26855.4</t>
  </si>
  <si>
    <t>GC 70626(a)(6)</t>
  </si>
  <si>
    <t>Recording or registering license or issuing certificate for which charge is not otherwise prescribed</t>
  </si>
  <si>
    <t>GC 26851.1</t>
  </si>
  <si>
    <t>GC 70626(a)(7)</t>
  </si>
  <si>
    <t>Certificate</t>
  </si>
  <si>
    <t>Certificate for which fee is not otherwise fixed, certificate to the official capacity of public official</t>
  </si>
  <si>
    <t>GC 70626(a)(8)</t>
  </si>
  <si>
    <t>Issuing Order of Sale</t>
  </si>
  <si>
    <t>Issuing order of sale</t>
  </si>
  <si>
    <t>GC 26829</t>
  </si>
  <si>
    <t>GC 70626(b)(1)</t>
  </si>
  <si>
    <t>Filing_Indexing Papers</t>
  </si>
  <si>
    <t>GC 26850.1</t>
  </si>
  <si>
    <t>GC 70626(b)(10)</t>
  </si>
  <si>
    <t>Filing Abstract of Judgment</t>
  </si>
  <si>
    <t>Receiving and filing an Abstract of Judgment of judge of another court and subsequent services</t>
  </si>
  <si>
    <t>GC 72059</t>
  </si>
  <si>
    <t>GC 70626(b)(2)</t>
  </si>
  <si>
    <t>Out of State Deposition</t>
  </si>
  <si>
    <t>Issuing commission to take deposition out of state under CCP § 2026</t>
  </si>
  <si>
    <t>GC 70626(b)(5)</t>
  </si>
  <si>
    <t>Workers' Compensation Act Award</t>
  </si>
  <si>
    <t>Filing and entering award under Workers’ Compensation Act</t>
  </si>
  <si>
    <t>GC 70626(b)(6)</t>
  </si>
  <si>
    <t>Affidavit Notice of Dissolution</t>
  </si>
  <si>
    <t>Filing affidavit of publication of notice of dissolution of partnership</t>
  </si>
  <si>
    <t>GC 70626(b)(7)</t>
  </si>
  <si>
    <t>Preparing Copies</t>
  </si>
  <si>
    <t>Preparing copies</t>
  </si>
  <si>
    <t xml:space="preserve">GC 26831 </t>
  </si>
  <si>
    <t>GC 70627(a)</t>
  </si>
  <si>
    <t>$0.50 / page</t>
  </si>
  <si>
    <t>Comparison of paper with filed original-per page</t>
  </si>
  <si>
    <t>GC 26837.1</t>
  </si>
  <si>
    <t>GC 70627(b)</t>
  </si>
  <si>
    <t xml:space="preserve">Manual Search of Records </t>
  </si>
  <si>
    <t>Manual search of records or files</t>
  </si>
  <si>
    <t>GC 26854</t>
  </si>
  <si>
    <t>GC 70627(c)</t>
  </si>
  <si>
    <t>$15/search&gt;10 min</t>
  </si>
  <si>
    <t>Exemp of Record</t>
  </si>
  <si>
    <t>Exemplification of record</t>
  </si>
  <si>
    <t xml:space="preserve">GC 26839 </t>
  </si>
  <si>
    <t>GC 70628</t>
  </si>
  <si>
    <t>Authenticate Doc</t>
  </si>
  <si>
    <t>Document authenticated pursuant to court order</t>
  </si>
  <si>
    <t>GC 26835.1</t>
  </si>
  <si>
    <t>GC 70629</t>
  </si>
  <si>
    <t>$15 / signature</t>
  </si>
  <si>
    <t>Videoconferencing</t>
  </si>
  <si>
    <t>GC 70630</t>
  </si>
  <si>
    <t>Reimbursement</t>
  </si>
  <si>
    <t>GC 70631</t>
  </si>
  <si>
    <t>Handling Trust Funds</t>
  </si>
  <si>
    <t>GC 70632</t>
  </si>
  <si>
    <t>Probate &lt; $250,000</t>
  </si>
  <si>
    <t>Probate Filing Fees - Graduated fee &lt; $250,000</t>
  </si>
  <si>
    <t>GC 26827</t>
  </si>
  <si>
    <t>GC 70650(a)(1)</t>
  </si>
  <si>
    <t>Probate ≥ $250,000; &lt; $500,000</t>
  </si>
  <si>
    <t>Probate Filing Fees - Graduated fee ≥ $250,000 and &lt; $500,000</t>
  </si>
  <si>
    <t>GC 70650(a)(2)</t>
  </si>
  <si>
    <t xml:space="preserve">Probate ≥ $500,000;&lt; $750,000 </t>
  </si>
  <si>
    <t>Probate Filing Fees - Graduated fee ≥ $500,000 and &lt; $750,000</t>
  </si>
  <si>
    <t>GC 70650(a)(3)</t>
  </si>
  <si>
    <t>Probate ≥ $750,000;&lt; $1,000,000</t>
  </si>
  <si>
    <t>Probate Filing Fees - Graduated fee ≥ $750,000 and &lt; $1,000,000</t>
  </si>
  <si>
    <t>GC 70650(a)(4)</t>
  </si>
  <si>
    <t>Probate ≥$1,000,000;&lt;$1,500,000</t>
  </si>
  <si>
    <t>Probate Filing Fees - Graduated fee ≥ $1,000,000 and &lt; $1,500,000</t>
  </si>
  <si>
    <t>GC 70650(a)(5)</t>
  </si>
  <si>
    <t>Probate ≥$1,500,000;&lt;$2,000,000</t>
  </si>
  <si>
    <t>Probate Filing Fees - Graduated fee ≥ $1,500,000 and &lt; $2,000,000</t>
  </si>
  <si>
    <t>GC 70650(a)(6)</t>
  </si>
  <si>
    <t>Probate ≥$2,000,000;&lt;$2,500,000</t>
  </si>
  <si>
    <t>Probate Filing Fees - Graduated fee ≥ $2,000,000 and &lt; $2,500,000</t>
  </si>
  <si>
    <t>GC 70650(a)(7)</t>
  </si>
  <si>
    <t>Probate ≥$2,500,000;&lt;$3,500,000</t>
  </si>
  <si>
    <t>Probate Filing Fees - Graduated fee ≥ $2,500,000 and &lt; $3,500,000</t>
  </si>
  <si>
    <t>GC 70650(a)(8)</t>
  </si>
  <si>
    <t>Probate ≥ $3,500,000</t>
  </si>
  <si>
    <t>Probate Filing Fees - Graduated fee ≥ $3,500,000 = $3,635 plus 0.2% of estate's value over $3.5M</t>
  </si>
  <si>
    <t>GC 70650(a)(9)</t>
  </si>
  <si>
    <t>Calculated</t>
  </si>
  <si>
    <t>Probate-Opposition to Petition</t>
  </si>
  <si>
    <t>Probate Filing Fees - opposition to petitions for appointment of a personal representative</t>
  </si>
  <si>
    <t>GC 70651</t>
  </si>
  <si>
    <t xml:space="preserve">Probate-Internal Affairs </t>
  </si>
  <si>
    <t>GC 70652</t>
  </si>
  <si>
    <t>Appointment of Conservator</t>
  </si>
  <si>
    <t>Probate Filing Fees - appointment of conservator, guardian of the estate or guardian of person and estate, or opposition to these petitions</t>
  </si>
  <si>
    <t xml:space="preserve">GC 70653 </t>
  </si>
  <si>
    <t>Appointment of Guardians</t>
  </si>
  <si>
    <t>GC 70654</t>
  </si>
  <si>
    <t>First Papers-Other Probate</t>
  </si>
  <si>
    <t>First Paper in other proceedings under Probate Code</t>
  </si>
  <si>
    <t>GC 70655</t>
  </si>
  <si>
    <t xml:space="preserve">GC 70656 </t>
  </si>
  <si>
    <t xml:space="preserve">Subsequent Papers-Probate </t>
  </si>
  <si>
    <t xml:space="preserve">Subsequent papers in Probate requiring hearing </t>
  </si>
  <si>
    <t>GC 26827.4</t>
  </si>
  <si>
    <t>GC 70658</t>
  </si>
  <si>
    <t>Deposit of Estate Planning Doc</t>
  </si>
  <si>
    <t>Deposit of estate planning documents</t>
  </si>
  <si>
    <t>GC 26827.6</t>
  </si>
  <si>
    <t>GC 70660</t>
  </si>
  <si>
    <t>Searching Estate Documents</t>
  </si>
  <si>
    <t>Searching stored estate planning documents</t>
  </si>
  <si>
    <t>GC 26827.7</t>
  </si>
  <si>
    <t>$15 / file</t>
  </si>
  <si>
    <t>GC 70670(a)</t>
  </si>
  <si>
    <t>Petition for Dissolution of Marriage</t>
  </si>
  <si>
    <t>GC 70670(b)</t>
  </si>
  <si>
    <t xml:space="preserve">Family Law Response </t>
  </si>
  <si>
    <t>GC 70670(c)</t>
  </si>
  <si>
    <t>Marriage Diss Response</t>
  </si>
  <si>
    <t>GC 70670(d)</t>
  </si>
  <si>
    <t xml:space="preserve">Certified copy of marriage dissolution record (public agency) </t>
  </si>
  <si>
    <t>GC 26832.1</t>
  </si>
  <si>
    <t>GC 70674</t>
  </si>
  <si>
    <t>Certified copy of marriage dissolution record (other applicants)</t>
  </si>
  <si>
    <t>GC 70677(c)</t>
  </si>
  <si>
    <t>Modify Custody or Visitation</t>
  </si>
  <si>
    <t>Filing to modify or enforce custody or visitation (surcharge to motion fee)</t>
  </si>
  <si>
    <t>GC 26862</t>
  </si>
  <si>
    <t>GC 70678</t>
  </si>
  <si>
    <t>Returned Check</t>
  </si>
  <si>
    <t xml:space="preserve">GC 71386 </t>
  </si>
  <si>
    <t>GC 71386</t>
  </si>
  <si>
    <t>H&amp;S 103470</t>
  </si>
  <si>
    <t>Petition for Adoption</t>
  </si>
  <si>
    <t>Petition for adoption</t>
  </si>
  <si>
    <t>H&amp;S 103730</t>
  </si>
  <si>
    <t>Appeal of Labor Comm Decision</t>
  </si>
  <si>
    <t>Lab. 98.2</t>
  </si>
  <si>
    <t>Withdrawal of Guilty Plea</t>
  </si>
  <si>
    <t>Pen. 1203.4</t>
  </si>
  <si>
    <t>PC 1203.4</t>
  </si>
  <si>
    <t>Court Determined</t>
  </si>
  <si>
    <t>Sealing Records of Minor</t>
  </si>
  <si>
    <t>Pen. 1203.45</t>
  </si>
  <si>
    <t>PC 1203.45</t>
  </si>
  <si>
    <t>Civil assessment for nonappearance or nonpayment of fine</t>
  </si>
  <si>
    <t>Pen. 1214.1</t>
  </si>
  <si>
    <t>PC 1214.1</t>
  </si>
  <si>
    <t>Contempt of Court Contact Viol.</t>
  </si>
  <si>
    <t>Pen. 166(b)</t>
  </si>
  <si>
    <t>PC 166(b)</t>
  </si>
  <si>
    <t>Up to $5,000</t>
  </si>
  <si>
    <t xml:space="preserve">Procedure_Property_Sm Value </t>
  </si>
  <si>
    <t>Affidavit procedure for real property of small value</t>
  </si>
  <si>
    <t>Prob. 13201</t>
  </si>
  <si>
    <t>Prob. 13201; cross-ref. GC 70626(b)(9)</t>
  </si>
  <si>
    <t>Information for Conservators</t>
  </si>
  <si>
    <t>Information package for conservators</t>
  </si>
  <si>
    <t>Prob. 1835</t>
  </si>
  <si>
    <t>Annual Reg. Conserv. or Guard.</t>
  </si>
  <si>
    <t>Annual filing fee for registration of private professional conservator or guardian</t>
  </si>
  <si>
    <t>Prob. 2343</t>
  </si>
  <si>
    <t>Set by court</t>
  </si>
  <si>
    <t>Petition for Summary Probate</t>
  </si>
  <si>
    <t>Prob. 7660</t>
  </si>
  <si>
    <t>Petition of forfeiture - Impounded vehicle</t>
  </si>
  <si>
    <t>Veh. 14607.6(e)(4)</t>
  </si>
  <si>
    <t>Cert of Facts UnSat Judgment</t>
  </si>
  <si>
    <t>Certificate of Facts Regarding Unsatisfied Judgment</t>
  </si>
  <si>
    <t>Veh. 16373</t>
  </si>
  <si>
    <t>Appeal of Parking Violation</t>
  </si>
  <si>
    <t>Appeal of parking violation</t>
  </si>
  <si>
    <t>Veh. 40230</t>
  </si>
  <si>
    <t>Fee Title</t>
  </si>
  <si>
    <t>Fee Description</t>
  </si>
  <si>
    <t>GC 70677(a)</t>
  </si>
  <si>
    <t>GC 70657(a)</t>
  </si>
  <si>
    <t>CCP 116.230(b)(1)</t>
  </si>
  <si>
    <t>CCP 116.230(b)(2)</t>
  </si>
  <si>
    <t>Sm. Claims &gt;$5,000</t>
  </si>
  <si>
    <t>CCP 411.20(g)</t>
  </si>
  <si>
    <t>Returned Check Processing</t>
  </si>
  <si>
    <t>Administrative charge for processing returned check</t>
  </si>
  <si>
    <t>$25 or reasonable</t>
  </si>
  <si>
    <t>CCP 411.21(c)</t>
  </si>
  <si>
    <t>None</t>
  </si>
  <si>
    <t>Partial Payment No Refund</t>
  </si>
  <si>
    <t>Partial payment where no refund is requested</t>
  </si>
  <si>
    <t>Various</t>
  </si>
  <si>
    <t>CCP 411.21(g)</t>
  </si>
  <si>
    <t>Partial Payment Processing</t>
  </si>
  <si>
    <t>Administrative charge for processing partial payment</t>
  </si>
  <si>
    <t>GC 70626(a)(1)</t>
  </si>
  <si>
    <t>GC 26828</t>
  </si>
  <si>
    <t>Writ for Enforcement</t>
  </si>
  <si>
    <t>Issuing writ for enforcement of order of judgment</t>
  </si>
  <si>
    <t>GC 26834</t>
  </si>
  <si>
    <t>GC 70626(a)(2)</t>
  </si>
  <si>
    <t>Abstract of judgment</t>
  </si>
  <si>
    <t>GC 68926.1</t>
  </si>
  <si>
    <t>Transcript on Appeal</t>
  </si>
  <si>
    <t>Clerk's transcript on appeal to court of appeal</t>
  </si>
  <si>
    <t>Pen 166(c)</t>
  </si>
  <si>
    <t>Contempt of Court DV Violation</t>
  </si>
  <si>
    <t>Prob. 1513.1</t>
  </si>
  <si>
    <t>PC 166(c)</t>
  </si>
  <si>
    <t>Guardianship investigations</t>
  </si>
  <si>
    <t>Guardianship Investigations</t>
  </si>
  <si>
    <t>Prob. 1851.5</t>
  </si>
  <si>
    <t>Conservatorship Investigation</t>
  </si>
  <si>
    <t>Contempt of court - violation of protective order in DV</t>
  </si>
  <si>
    <t>Assessment for conservatorship investigation</t>
  </si>
  <si>
    <t>Abstract of Judgment</t>
  </si>
  <si>
    <t>SAMPLE</t>
  </si>
  <si>
    <t>PICK YOUR COURT FROM THIS LIST</t>
  </si>
  <si>
    <t>C010000</t>
  </si>
  <si>
    <t>Superior Court - Alameda</t>
  </si>
  <si>
    <t>C020000</t>
  </si>
  <si>
    <t>Superior Court - Alpine</t>
  </si>
  <si>
    <t>C030000</t>
  </si>
  <si>
    <t>Superior Court - Amador</t>
  </si>
  <si>
    <t>C040000</t>
  </si>
  <si>
    <t>Superior Court - Butte</t>
  </si>
  <si>
    <t>C050000</t>
  </si>
  <si>
    <t>Superior Court - Calaveras</t>
  </si>
  <si>
    <t>C060000</t>
  </si>
  <si>
    <t>Superior Court - Colusa</t>
  </si>
  <si>
    <t>C070000</t>
  </si>
  <si>
    <t>Superior Court - Contra Costa</t>
  </si>
  <si>
    <t>C080000</t>
  </si>
  <si>
    <t>Superior Court - Del Norte</t>
  </si>
  <si>
    <t>C090000</t>
  </si>
  <si>
    <t>Superior Court - El Dorado</t>
  </si>
  <si>
    <t>C100000</t>
  </si>
  <si>
    <t>Superior Court - Fresno</t>
  </si>
  <si>
    <t>C110000</t>
  </si>
  <si>
    <t>Superior Court - Glenn</t>
  </si>
  <si>
    <t>C120000</t>
  </si>
  <si>
    <t>Superior Court - Humboldt</t>
  </si>
  <si>
    <t>C130000</t>
  </si>
  <si>
    <t>Superior Court - Imperial</t>
  </si>
  <si>
    <t>C140000</t>
  </si>
  <si>
    <t>Superior Court - Inyo</t>
  </si>
  <si>
    <t>C150000</t>
  </si>
  <si>
    <t>Superior Court - Kern</t>
  </si>
  <si>
    <t>C160000</t>
  </si>
  <si>
    <t>Superior Court - Kings</t>
  </si>
  <si>
    <t>C170000</t>
  </si>
  <si>
    <t>Superior Court - Lake</t>
  </si>
  <si>
    <t>C180000</t>
  </si>
  <si>
    <t>Superior Court - Lassen</t>
  </si>
  <si>
    <t>C190000</t>
  </si>
  <si>
    <t>Superior Court - Los Angeles</t>
  </si>
  <si>
    <t>C200000</t>
  </si>
  <si>
    <t>Superior Court - Madera</t>
  </si>
  <si>
    <t>C210000</t>
  </si>
  <si>
    <t>Superior Court - Marin</t>
  </si>
  <si>
    <t>C220000</t>
  </si>
  <si>
    <t>Superior Court - Mariposa</t>
  </si>
  <si>
    <t>C230000</t>
  </si>
  <si>
    <t>Superior Court - Mendocino</t>
  </si>
  <si>
    <t>C240000</t>
  </si>
  <si>
    <t>Superior Court - Merced</t>
  </si>
  <si>
    <t>C250000</t>
  </si>
  <si>
    <t>Superior Court - Modoc</t>
  </si>
  <si>
    <t>C260000</t>
  </si>
  <si>
    <t>Superior Court - Mono</t>
  </si>
  <si>
    <t>C270000</t>
  </si>
  <si>
    <t>Superior Court - Monterey</t>
  </si>
  <si>
    <t>C280000</t>
  </si>
  <si>
    <t>Superior Court - Napa</t>
  </si>
  <si>
    <t>C290000</t>
  </si>
  <si>
    <t>Superior Court - Nevada</t>
  </si>
  <si>
    <t>C300000</t>
  </si>
  <si>
    <t>Superior Court - Orange</t>
  </si>
  <si>
    <t>C310000</t>
  </si>
  <si>
    <t>Superior Court - Placer</t>
  </si>
  <si>
    <t>C320000</t>
  </si>
  <si>
    <t>Superior Court - Plumas</t>
  </si>
  <si>
    <t>C340000</t>
  </si>
  <si>
    <t>Superior Court - Sacramento</t>
  </si>
  <si>
    <t>C350000</t>
  </si>
  <si>
    <t>Superior Court - San Benito</t>
  </si>
  <si>
    <t>C370000</t>
  </si>
  <si>
    <t>Superior Court - San Diego</t>
  </si>
  <si>
    <t>C390000</t>
  </si>
  <si>
    <t>Superior Court - San Joaquin</t>
  </si>
  <si>
    <t>C400000</t>
  </si>
  <si>
    <t>Superior Court - San Luis Obispo</t>
  </si>
  <si>
    <t>C410000</t>
  </si>
  <si>
    <t>Superior Court - San Mateo</t>
  </si>
  <si>
    <t>C420000</t>
  </si>
  <si>
    <t>Superior Court - Santa Barbara</t>
  </si>
  <si>
    <t>C430000</t>
  </si>
  <si>
    <t>Superior Court - Santa Clara</t>
  </si>
  <si>
    <t>C440000</t>
  </si>
  <si>
    <t>Superior Court - Santa Cruz</t>
  </si>
  <si>
    <t>C450000</t>
  </si>
  <si>
    <t>Superior Court - Shasta</t>
  </si>
  <si>
    <t>C460000</t>
  </si>
  <si>
    <t>Superior Court - Sierra</t>
  </si>
  <si>
    <t>C470000</t>
  </si>
  <si>
    <t>Superior Court - Siskiyou</t>
  </si>
  <si>
    <t>C480000</t>
  </si>
  <si>
    <t>Superior Court - Solano</t>
  </si>
  <si>
    <t>C490000</t>
  </si>
  <si>
    <t>Superior Court - Sonoma</t>
  </si>
  <si>
    <t>C500000</t>
  </si>
  <si>
    <t>Superior Court - Stanislaus</t>
  </si>
  <si>
    <t>C510000</t>
  </si>
  <si>
    <t>Superior Court - Sutter</t>
  </si>
  <si>
    <t>C520000</t>
  </si>
  <si>
    <t>Superior Court - Tehama</t>
  </si>
  <si>
    <t>C530000</t>
  </si>
  <si>
    <t>Superior Court - Trinity</t>
  </si>
  <si>
    <t>C540000</t>
  </si>
  <si>
    <t>Superior Court - Tulare</t>
  </si>
  <si>
    <t>C550000</t>
  </si>
  <si>
    <t>Superior Court - Tuolumne</t>
  </si>
  <si>
    <t>C560000</t>
  </si>
  <si>
    <t>Superior Court - Ventura</t>
  </si>
  <si>
    <t>C570000</t>
  </si>
  <si>
    <t>Superior Court - Yolo</t>
  </si>
  <si>
    <t>C580000</t>
  </si>
  <si>
    <t>Superior Court - Yuba</t>
  </si>
  <si>
    <t>B&amp;P 6322.1(c); cross-ref. GC 70613(b)</t>
  </si>
  <si>
    <t>B&amp;P 6322.1; GC 72055</t>
  </si>
  <si>
    <t>B&amp;P 6322.1(c); cross-ref. GC 70614(b)</t>
  </si>
  <si>
    <t>B&amp;P 6322.1; GC 72056</t>
  </si>
  <si>
    <t>GC 70616(a)</t>
  </si>
  <si>
    <t>GC 26826.4(a)</t>
  </si>
  <si>
    <t>GC 70616(b)</t>
  </si>
  <si>
    <t>GC 26826.4(b)</t>
  </si>
  <si>
    <t>Family Law First Paper</t>
  </si>
  <si>
    <t>Family Law First Paper Filing Fee (other than dissolution of marriage or domestic partnership)</t>
  </si>
  <si>
    <t>Marriage Dissolution - First Paper</t>
  </si>
  <si>
    <t>Family Law Response Fee in proceeding under Family Code other than dissolution of marriage (first responsive paper)</t>
  </si>
  <si>
    <t>Dissolution of Marriage First Responsive Paper</t>
  </si>
  <si>
    <t>Cert. Copy-Marriage Diss (public agency)</t>
  </si>
  <si>
    <t>Cert. Copy_Marriage Diss_Other_Applicants</t>
  </si>
  <si>
    <t>Motion Fee Family Law</t>
  </si>
  <si>
    <t>Request or Stip &amp; Order w/o Hearing</t>
  </si>
  <si>
    <t>Request or stipulation &amp; order not requiring a hearing</t>
  </si>
  <si>
    <t>Fee based on JC policies &amp; guidelines</t>
  </si>
  <si>
    <t>GC 26827(a)(1)</t>
  </si>
  <si>
    <t>GC 26827(a)(2)</t>
  </si>
  <si>
    <t>GC 26827(a)(3)</t>
  </si>
  <si>
    <t>GC 26827(a)(4)</t>
  </si>
  <si>
    <t>GC 26827(a)(5)</t>
  </si>
  <si>
    <t>GC 26827(a)(6)</t>
  </si>
  <si>
    <t>GC 26827(a)(7)</t>
  </si>
  <si>
    <t>GC 26827(a)(8)</t>
  </si>
  <si>
    <t>GC 26827(a)(9)</t>
  </si>
  <si>
    <r>
      <t xml:space="preserve">Probate Filing Fees - opposition to petitions concerning the internal affairs of a trust under Prob. Code </t>
    </r>
    <r>
      <rPr>
        <sz val="12"/>
        <rFont val="Arial"/>
        <family val="0"/>
      </rPr>
      <t>§</t>
    </r>
    <r>
      <rPr>
        <sz val="10.2"/>
        <rFont val="Verdana"/>
        <family val="2"/>
      </rPr>
      <t xml:space="preserve"> 17200 et seq.</t>
    </r>
  </si>
  <si>
    <t>Petition for appointment of guardians of the person only</t>
  </si>
  <si>
    <t>Petition Set Aside Estate</t>
  </si>
  <si>
    <t>Petition for order setting aside estate of small value under Prob. 6602</t>
  </si>
  <si>
    <t>Subsequent Papers</t>
  </si>
  <si>
    <t>Certain subsequent papers in probate</t>
  </si>
  <si>
    <t>GC 70661; cross-ref. GC 70627(c)</t>
  </si>
  <si>
    <t>Petition for summary disposition of estate under $100,000</t>
  </si>
  <si>
    <t>CCP 116.230(a)</t>
  </si>
  <si>
    <t>CCP 116.230(b)</t>
  </si>
  <si>
    <t>Small Claims - Service by mail</t>
  </si>
  <si>
    <t>Sm. Claims Motion to Vacate</t>
  </si>
  <si>
    <t>Small Claims Motion to Vacate</t>
  </si>
  <si>
    <t>CCP 116.760</t>
  </si>
  <si>
    <t>Exam. of Judgment Debtor</t>
  </si>
  <si>
    <t>Small Claims-payment of judgment to court</t>
  </si>
  <si>
    <t>Surcharge on unlawful detainer under $25,000</t>
  </si>
  <si>
    <t>Motion Fee</t>
  </si>
  <si>
    <t>Petition-Birth, Death, Marriage Record</t>
  </si>
  <si>
    <t>Petition to establish record of birth, death, or marriage</t>
  </si>
  <si>
    <t>Up to $300</t>
  </si>
  <si>
    <t>Application for order of sale of a dwelling</t>
  </si>
  <si>
    <t>Recording, Registering, Issuing License or Certificate</t>
  </si>
  <si>
    <t>GC 26836.1, GC 26852.1</t>
  </si>
  <si>
    <t>Comparison with Filed Original</t>
  </si>
  <si>
    <t>Reasonable fee not to exceed costs</t>
  </si>
  <si>
    <t>Reasonable charge not to exceed costs</t>
  </si>
  <si>
    <t>Withdrawal of guilty plea or setting aside verdict</t>
  </si>
  <si>
    <t>Sealing of misdemeanor conviction of minor</t>
  </si>
  <si>
    <t>Petition for Vehicle Forfeiture</t>
  </si>
  <si>
    <t>Civil Assessment</t>
  </si>
  <si>
    <t>Jury deposits not used and not returned</t>
  </si>
  <si>
    <t>Small claims first paper for natural person with claim over $5,000 but not exceeding $7,500</t>
  </si>
  <si>
    <t>Reimbursement for costs</t>
  </si>
  <si>
    <t>GC 70650(c), (d)</t>
  </si>
  <si>
    <t>Probate Petitions or Objections</t>
  </si>
  <si>
    <t>Motion Fee in Family Law Matters</t>
  </si>
  <si>
    <t>Appeal of Labor Commissioner's decision</t>
  </si>
  <si>
    <t>Contempt of court - violation of order not to contact</t>
  </si>
  <si>
    <t>Appearance by Videoconferencing</t>
  </si>
  <si>
    <t>Reimbursement of costs where no fee is specified</t>
  </si>
  <si>
    <t>Handling funds held in trust</t>
  </si>
  <si>
    <t>Sanction for failure to respond to jury summons - 1st</t>
  </si>
  <si>
    <t>Sanction for failure to respond to jury summons - 2nd</t>
  </si>
  <si>
    <t>Sanction for failure to respond to jury summons - 3rd</t>
  </si>
  <si>
    <t>Request or Stipulation &amp; Order Not Requiring a Hearing</t>
  </si>
  <si>
    <t>Certificate on Appeal Unlimited</t>
  </si>
  <si>
    <t>Filing and Indexing Papers; Charge not Provided Elsewhere</t>
  </si>
  <si>
    <t>Petition for special letters of administration, certain objections to or petitions for revocation of probate</t>
  </si>
  <si>
    <t>January</t>
  </si>
  <si>
    <t>February</t>
  </si>
  <si>
    <t>March</t>
  </si>
  <si>
    <t>April</t>
  </si>
  <si>
    <t>May</t>
  </si>
  <si>
    <t>June</t>
  </si>
  <si>
    <t>July</t>
  </si>
  <si>
    <t>August</t>
  </si>
  <si>
    <t>September</t>
  </si>
  <si>
    <t>October</t>
  </si>
  <si>
    <t>November</t>
  </si>
  <si>
    <t>December</t>
  </si>
  <si>
    <t>Month</t>
  </si>
  <si>
    <t>Year</t>
  </si>
  <si>
    <t>CCP 116.230(b)(3)</t>
  </si>
  <si>
    <t>County</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</si>
  <si>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</si>
  <si>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</si>
  <si>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</si>
  <si>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</si>
  <si>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</si>
  <si>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</si>
  <si>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</si>
  <si>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</si>
  <si>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</si>
  <si>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</si>
  <si>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</si>
  <si>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</si>
  <si>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</si>
  <si>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</si>
  <si>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</si>
  <si>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</si>
  <si>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</si>
  <si>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</si>
  <si>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</si>
  <si>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</si>
  <si>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</si>
  <si>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</si>
  <si>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</si>
  <si>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</si>
  <si>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</si>
  <si>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</si>
  <si>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</si>
  <si>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</si>
  <si>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</si>
  <si>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</si>
  <si>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</si>
  <si>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</si>
  <si>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Sacramento</t>
  </si>
  <si>
    <t>San Benito</t>
  </si>
  <si>
    <t>San Diego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</si>
  <si>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</si>
  <si>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</si>
  <si>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</si>
  <si>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</si>
  <si>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</si>
  <si>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</si>
  <si>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</si>
  <si>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</si>
  <si>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</si>
  <si>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</si>
  <si>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</si>
  <si>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</si>
  <si>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</si>
  <si>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</si>
  <si>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</si>
  <si>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</si>
  <si>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</si>
  <si>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</si>
  <si>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</si>
  <si>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</si>
  <si>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Coll. Fees after Fee Waiver</t>
  </si>
  <si>
    <t>Court Remittance Advice</t>
  </si>
  <si>
    <t>$ Remitted</t>
  </si>
  <si>
    <t xml:space="preserve">                                       Report of Remitted Civil Fees by Code Section</t>
  </si>
  <si>
    <t xml:space="preserve">                                              (Due within 15 days after end of month of collection per GC 68085.1(b))</t>
  </si>
  <si>
    <t>(Remittance to Administrative Office of the Courts)</t>
  </si>
  <si>
    <t>C330000</t>
  </si>
  <si>
    <t>Superior Court - Riverside</t>
  </si>
  <si>
    <t>Riverside</t>
  </si>
  <si>
    <t>C360000</t>
  </si>
  <si>
    <t>Superior Court - San Bernardino</t>
  </si>
  <si>
    <t>San Bernardino</t>
  </si>
  <si>
    <t>C380000</t>
  </si>
  <si>
    <t>Superior Court - San Francisco</t>
  </si>
  <si>
    <t>San Francisco</t>
  </si>
  <si>
    <t>effective January 1, 2006</t>
  </si>
  <si>
    <t>in effect through December 31, 2005</t>
  </si>
  <si>
    <t>Column</t>
  </si>
  <si>
    <t>Description</t>
  </si>
  <si>
    <t>short description of fee</t>
  </si>
  <si>
    <t>longer description of fee</t>
  </si>
  <si>
    <t>amount remitted to Administrative Office of the Courts</t>
  </si>
  <si>
    <t>Riverside, San Bernardino and San Francisco fees will vary because of local courthouse construction surcharge</t>
  </si>
  <si>
    <t>Fee Title/Description</t>
  </si>
  <si>
    <t>SIGNED</t>
  </si>
  <si>
    <t>OFFICIAL TITLE</t>
  </si>
  <si>
    <t>CONTACT PERSON</t>
  </si>
  <si>
    <t>PHONE</t>
  </si>
  <si>
    <t>ADDRESS</t>
  </si>
  <si>
    <t>DATE</t>
  </si>
  <si>
    <t>EMAIL ADDRESS</t>
  </si>
  <si>
    <t>AOC TREASURER'S ENDORSEMENT</t>
  </si>
  <si>
    <t>TO TRIAL COURT ACCOUNTING and FINANCIAL SERVICES:  I hereby certify that the foregoing report, as it relates to the agency I represent, is a correct statement of the State's share of collections deposited for the month stated above in accordance with Section 68085.1(b) of the Government Code.  Remittance has been made to the AOC Treasurer.</t>
  </si>
  <si>
    <t>Report of Remitted Civil Fees by Code Section</t>
  </si>
  <si>
    <t>(Due within 15 days after end of month of collection per GC 68085.1(b))</t>
  </si>
  <si>
    <t>TC-145</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</si>
</sst>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_);_(&quot;$&quot;* \(#,##0.0\);_(&quot;$&quot;* &quot;-&quot;??_);_(@_)"/>
    <numFmt numFmtId="167" formatCode="_(&quot;$&quot;* #,##0_);_(&quot;$&quot;* \(#,##0\);_(&quot;$&quot;* &quot;-&quot;??_);_(@_)"/>
    <numFmt numFmtId="168" formatCode="_(* #,##0.0_);_(* \(#,##0.0\);_(* &quot;-&quot;??_);_(@_)"/>
    <numFmt numFmtId="169" formatCode="_(* #,##0_);_(* \(#,##0\);_(* &quot;-&quot;??_);_(@_)"/>
    <numFmt numFmtId="170" formatCode="0.0%"/>
    <numFmt numFmtId="171" formatCode="_(* #,##0.000_);_(* \(#,##0.000\);_(* &quot;-&quot;??_);_(@_)"/>
    <numFmt numFmtId="172" formatCode="_(* #,##0.0000_);_(* \(#,##0.0000\);_(* &quot;-&quot;??_);_(@_)"/>
    <numFmt numFmtId="173" formatCode="_(* #,##0.0000_);_(* \(#,##0.0000\);_(* &quot;-&quot;????_);_(@_)"/>
    <numFmt numFmtId="174" formatCode="_(* #,##0.000_);_(* \(#,##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m/d/yy;@"/>
    <numFmt numFmtId="181" formatCode="mm/dd/yy;@"/>
    <numFmt numFmtId="182" formatCode="mmm\-yyyy"/>
    <numFmt numFmtId="183" formatCode="General_)"/>
    <numFmt numFmtId="184" formatCode="0.00_)"/>
    <numFmt numFmtId="185" formatCode="#,##0.0"/>
    <numFmt numFmtId="186" formatCode="[&lt;=9999999]###\-####;\(###\)\ ###\-####"/>
    <numFmt numFmtId="187" formatCode="mmmm\ d\,\ yyyy"/>
    <numFmt numFmtId="188" formatCode="0.0"/>
    <numFmt numFmtId="189" formatCode="0.00000"/>
    <numFmt numFmtId="190" formatCode="0.0000"/>
    <numFmt numFmtId="191" formatCode="0.000"/>
    <numFmt numFmtId="192" formatCode="0.0000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0"/>
    <numFmt numFmtId="200" formatCode="0.0000000"/>
    <numFmt numFmtId="201" formatCode="_(* #,##0.00000_);_(* \(#,##0.00000\);_(* &quot;-&quot;??_);_(@_)"/>
    <numFmt numFmtId="202" formatCode="_(* #,##0.000000_);_(* \(#,##0.000000\);_(* &quot;-&quot;??_);_(@_)"/>
    <numFmt numFmtId="203" formatCode="_(* #,##0.0000000_);_(* \(#,##0.0000000\);_(* &quot;-&quot;??_);_(@_)"/>
    <numFmt numFmtId="204" formatCode="0.000%"/>
    <numFmt numFmtId="205" formatCode="0.0000%"/>
    <numFmt numFmtId="206" formatCode="0.00000%"/>
    <numFmt numFmtId="207" formatCode="&quot;$&quot;#,##0"/>
    <numFmt numFmtId="208" formatCode="0.00_);[Red]\(0.00\)"/>
    <numFmt numFmtId="209" formatCode="0_);[Red]\(0\)"/>
    <numFmt numFmtId="210" formatCode="#,##0.0_);[Red]\(#,##0.0\)"/>
    <numFmt numFmtId="211" formatCode="_(* #,##0.00000000_);_(* \(#,##0.00000000\);_(* &quot;-&quot;??_);_(@_)"/>
    <numFmt numFmtId="212" formatCode="_(* #,##0.000000000_);_(* \(#,##0.000000000\);_(* &quot;-&quot;??_);_(@_)"/>
    <numFmt numFmtId="213" formatCode="_(* #,##0.0000000000_);_(* \(#,##0.0000000000\);_(* &quot;-&quot;??_);_(@_)"/>
    <numFmt numFmtId="214" formatCode="&quot;$&quot;#,##0.00"/>
  </numFmts>
  <fonts count="21">
    <font>
      <sz val="10"/>
      <name val="Arial"/>
      <family val="0"/>
    </font>
    <font>
      <u val="single"/>
      <sz val="10"/>
      <color indexed="36"/>
      <name val="Arial"/>
      <family val="0"/>
    </font>
    <font>
      <u val="single"/>
      <sz val="10"/>
      <color indexed="12"/>
      <name val="Arial"/>
      <family val="0"/>
    </font>
    <font>
      <b/>
      <sz val="12"/>
      <name val="Verdana"/>
      <family val="2"/>
    </font>
    <font>
      <sz val="12"/>
      <name val="Courier"/>
      <family val="0"/>
    </font>
    <font>
      <b/>
      <sz val="10"/>
      <color indexed="12"/>
      <name val="Arial"/>
      <family val="0"/>
    </font>
    <font>
      <b/>
      <sz val="10"/>
      <color indexed="10"/>
      <name val="Arial"/>
      <family val="0"/>
    </font>
    <font>
      <sz val="10"/>
      <name val="Courier"/>
      <family val="0"/>
    </font>
    <font>
      <sz val="12"/>
      <name val="Verdana"/>
      <family val="2"/>
    </font>
    <font>
      <sz val="12"/>
      <name val="Arial"/>
      <family val="0"/>
    </font>
    <font>
      <sz val="10.2"/>
      <name val="Verdana"/>
      <family val="2"/>
    </font>
    <font>
      <b/>
      <sz val="10"/>
      <name val="Verdana"/>
      <family val="2"/>
    </font>
    <font>
      <sz val="10"/>
      <color indexed="8"/>
      <name val="Arial"/>
      <family val="0"/>
    </font>
    <font>
      <i/>
      <sz val="32"/>
      <name val="Times New Roman"/>
      <family val="1"/>
    </font>
    <font>
      <b/>
      <sz val="18"/>
      <name val="Arial"/>
      <family val="0"/>
    </font>
    <font>
      <i/>
      <u val="single"/>
      <sz val="18"/>
      <color indexed="10"/>
      <name val="Arial"/>
      <family val="2"/>
    </font>
    <font>
      <b/>
      <sz val="12"/>
      <name val="Times New Roman"/>
      <family val="1"/>
    </font>
    <font>
      <b/>
      <sz val="10"/>
      <name val="Arial"/>
      <family val="0"/>
    </font>
    <font>
      <i/>
      <sz val="10"/>
      <name val="Arial"/>
      <family val="0"/>
    </font>
    <font>
      <sz val="10"/>
      <name val="Verdana"/>
      <family val="2"/>
    </font>
    <font>
      <sz val="7"/>
      <name val="Verdana"/>
      <family val="2"/>
    </font>
  </fonts>
  <fills count="4">
    <fill>
      <patternFill/>
    </fill>
    <fill>
      <patternFill patternType="gray125"/>
    </fill>
    <fill>
      <patternFill patternType="solid">
        <fgColor indexed="22"/>
        <bgColor indexed="64"/>
      </patternFill>
    </fill>
    <fill>
      <patternFill patternType="solid">
        <fgColor indexed="27"/>
        <bgColor indexed="64"/>
      </patternFill>
    </fill>
  </fills>
  <borders count="26">
    <border>
      <left/>
      <right/>
      <top/>
      <bottom/>
      <diagonal/>
    </border>
    <border>
      <left>
        <color indexed="63"/>
      </left>
      <right>
        <color indexed="63"/>
      </right>
      <top>
        <color indexed="63"/>
      </top>
      <bottom style="thick"/>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ck">
        <color indexed="10"/>
      </left>
      <right style="thin"/>
      <top style="thick">
        <color indexed="10"/>
      </top>
      <bottom style="thick">
        <color indexed="10"/>
      </bottom>
    </border>
    <border>
      <left style="thin"/>
      <right style="thick">
        <color indexed="10"/>
      </right>
      <top style="thick">
        <color indexed="10"/>
      </top>
      <bottom style="thick">
        <color indexed="10"/>
      </bottom>
    </border>
    <border>
      <left style="thin"/>
      <right style="thin"/>
      <top style="thick"/>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4" fillId="0" borderId="0">
      <alignment/>
      <protection/>
    </xf>
    <xf numFmtId="0" fontId="12" fillId="0" borderId="0">
      <alignment/>
      <protection/>
    </xf>
    <xf numFmtId="9" fontId="0" fillId="0" borderId="0" applyFont="0" applyFill="0" applyBorder="0" applyAlignment="0" applyProtection="0"/>
  </cellStyleXfs>
  <cellXfs count="89">
    <xf numFmtId="0" fontId="0" fillId="0" borderId="0" xfId="0" applyAlignment="1">
      <alignment/>
    </xf>
    <xf numFmtId="183" fontId="5" fillId="0" borderId="0" xfId="21" applyFont="1">
      <alignment/>
      <protection/>
    </xf>
    <xf numFmtId="183" fontId="6" fillId="0" borderId="0" xfId="21" applyFont="1">
      <alignment/>
      <protection/>
    </xf>
    <xf numFmtId="183" fontId="7" fillId="0" borderId="0" xfId="21" applyFont="1">
      <alignment/>
      <protection/>
    </xf>
    <xf numFmtId="183" fontId="6" fillId="0" borderId="0" xfId="21" applyFont="1">
      <alignment/>
      <protection/>
    </xf>
    <xf numFmtId="183" fontId="7" fillId="0" borderId="0" xfId="21" applyFont="1" applyProtection="1">
      <alignment/>
      <protection locked="0"/>
    </xf>
    <xf numFmtId="0" fontId="8" fillId="0" borderId="0" xfId="0" applyFont="1" applyAlignment="1">
      <alignment/>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Alignment="1">
      <alignment/>
    </xf>
    <xf numFmtId="0" fontId="8" fillId="0" borderId="0" xfId="0" applyFont="1" applyAlignment="1">
      <alignment wrapText="1"/>
    </xf>
    <xf numFmtId="0" fontId="8" fillId="0" borderId="2" xfId="0" applyFont="1" applyBorder="1" applyAlignment="1">
      <alignment vertical="top" wrapText="1"/>
    </xf>
    <xf numFmtId="0" fontId="8" fillId="0" borderId="3" xfId="0" applyFont="1" applyBorder="1" applyAlignment="1">
      <alignment vertical="top" wrapText="1"/>
    </xf>
    <xf numFmtId="214" fontId="3" fillId="0" borderId="1" xfId="17" applyNumberFormat="1" applyFont="1" applyBorder="1" applyAlignment="1">
      <alignment horizontal="center"/>
    </xf>
    <xf numFmtId="214" fontId="8" fillId="0" borderId="2" xfId="17" applyNumberFormat="1" applyFont="1" applyBorder="1" applyAlignment="1">
      <alignment vertical="top" wrapText="1"/>
    </xf>
    <xf numFmtId="214" fontId="8" fillId="0" borderId="0" xfId="17" applyNumberFormat="1" applyFont="1" applyAlignment="1">
      <alignment/>
    </xf>
    <xf numFmtId="0" fontId="8" fillId="0" borderId="0" xfId="0" applyFont="1" applyFill="1" applyAlignment="1">
      <alignment/>
    </xf>
    <xf numFmtId="0" fontId="8" fillId="0" borderId="2" xfId="0" applyFont="1" applyFill="1" applyBorder="1" applyAlignment="1">
      <alignment vertical="top" wrapText="1"/>
    </xf>
    <xf numFmtId="214" fontId="8" fillId="0" borderId="2" xfId="17" applyNumberFormat="1" applyFont="1" applyFill="1" applyBorder="1" applyAlignment="1">
      <alignment vertical="top" wrapText="1"/>
    </xf>
    <xf numFmtId="0" fontId="3" fillId="0" borderId="0" xfId="0" applyFont="1" applyAlignment="1">
      <alignment horizontal="centerContinuous"/>
    </xf>
    <xf numFmtId="0" fontId="8" fillId="0" borderId="0" xfId="0" applyFont="1" applyAlignment="1">
      <alignment horizontal="centerContinuous"/>
    </xf>
    <xf numFmtId="0" fontId="8" fillId="0" borderId="0" xfId="0" applyFont="1" applyAlignment="1">
      <alignment horizontal="centerContinuous" wrapText="1"/>
    </xf>
    <xf numFmtId="0" fontId="9" fillId="0" borderId="0" xfId="0" applyFont="1" applyAlignment="1">
      <alignment horizontal="centerContinuous" wrapText="1"/>
    </xf>
    <xf numFmtId="0" fontId="9" fillId="0" borderId="0" xfId="0" applyFont="1" applyAlignment="1">
      <alignment horizontal="centerContinuous"/>
    </xf>
    <xf numFmtId="214" fontId="9" fillId="0" borderId="0" xfId="17" applyNumberFormat="1" applyFont="1" applyAlignment="1">
      <alignment horizontal="centerContinuous"/>
    </xf>
    <xf numFmtId="0" fontId="11" fillId="0" borderId="0" xfId="0" applyFont="1" applyAlignment="1">
      <alignment horizontal="centerContinuous"/>
    </xf>
    <xf numFmtId="0" fontId="7" fillId="0" borderId="0" xfId="21" applyNumberFormat="1" applyFont="1">
      <alignment/>
      <protection/>
    </xf>
    <xf numFmtId="14" fontId="7" fillId="0" borderId="0" xfId="21" applyNumberFormat="1" applyFont="1">
      <alignment/>
      <protection/>
    </xf>
    <xf numFmtId="183" fontId="7" fillId="0" borderId="0" xfId="21" applyFont="1" applyAlignment="1">
      <alignment horizontal="left"/>
      <protection/>
    </xf>
    <xf numFmtId="0" fontId="12" fillId="2" borderId="4" xfId="22" applyFont="1" applyFill="1" applyBorder="1" applyAlignment="1">
      <alignment horizontal="center"/>
      <protection/>
    </xf>
    <xf numFmtId="0" fontId="12" fillId="0" borderId="5" xfId="22" applyFont="1" applyFill="1" applyBorder="1" applyAlignment="1">
      <alignment wrapText="1"/>
      <protection/>
    </xf>
    <xf numFmtId="0" fontId="13" fillId="3" borderId="6" xfId="0" applyFont="1" applyFill="1" applyBorder="1" applyAlignment="1">
      <alignment horizontal="center" vertical="center"/>
    </xf>
    <xf numFmtId="0" fontId="14"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0" fillId="3" borderId="7" xfId="0" applyFill="1" applyBorder="1" applyAlignment="1">
      <alignment horizontal="center"/>
    </xf>
    <xf numFmtId="0" fontId="0" fillId="3" borderId="7" xfId="0" applyFill="1" applyBorder="1" applyAlignment="1">
      <alignment/>
    </xf>
    <xf numFmtId="0" fontId="0" fillId="3" borderId="8" xfId="0" applyFill="1" applyBorder="1" applyAlignment="1">
      <alignment/>
    </xf>
    <xf numFmtId="0" fontId="0" fillId="3" borderId="6" xfId="0" applyFill="1" applyBorder="1" applyAlignment="1">
      <alignment wrapText="1"/>
    </xf>
    <xf numFmtId="0" fontId="16" fillId="3" borderId="7" xfId="0" applyFont="1" applyFill="1" applyBorder="1" applyAlignment="1">
      <alignment horizontal="center" wrapText="1"/>
    </xf>
    <xf numFmtId="0" fontId="16" fillId="3" borderId="7" xfId="0" applyFont="1" applyFill="1" applyBorder="1" applyAlignment="1" quotePrefix="1">
      <alignment horizontal="center" wrapText="1"/>
    </xf>
    <xf numFmtId="0" fontId="0" fillId="3" borderId="8" xfId="0" applyFill="1" applyBorder="1" applyAlignment="1">
      <alignment wrapText="1"/>
    </xf>
    <xf numFmtId="0" fontId="0" fillId="3" borderId="7" xfId="0" applyFill="1" applyBorder="1" applyAlignment="1">
      <alignment wrapText="1"/>
    </xf>
    <xf numFmtId="0" fontId="18" fillId="3" borderId="7" xfId="0" applyFont="1" applyFill="1" applyBorder="1" applyAlignment="1">
      <alignment wrapText="1"/>
    </xf>
    <xf numFmtId="0" fontId="17" fillId="3" borderId="7" xfId="0" applyFont="1" applyFill="1" applyBorder="1" applyAlignment="1">
      <alignment wrapText="1"/>
    </xf>
    <xf numFmtId="0" fontId="0" fillId="0" borderId="7" xfId="0" applyBorder="1" applyAlignment="1">
      <alignment wrapText="1"/>
    </xf>
    <xf numFmtId="0" fontId="17" fillId="3" borderId="6" xfId="0" applyFont="1" applyFill="1" applyBorder="1" applyAlignment="1">
      <alignment wrapText="1"/>
    </xf>
    <xf numFmtId="0" fontId="0" fillId="3" borderId="7" xfId="0" applyFill="1" applyBorder="1" applyAlignment="1">
      <alignment vertical="center" wrapText="1"/>
    </xf>
    <xf numFmtId="0" fontId="0" fillId="0" borderId="0" xfId="0" applyAlignment="1">
      <alignment vertical="center"/>
    </xf>
    <xf numFmtId="0" fontId="13" fillId="3" borderId="7" xfId="0" applyFont="1" applyFill="1" applyBorder="1" applyAlignment="1">
      <alignment horizontal="center" vertical="center"/>
    </xf>
    <xf numFmtId="4" fontId="3" fillId="0" borderId="0" xfId="0" applyNumberFormat="1" applyFont="1" applyAlignment="1">
      <alignment horizontal="centerContinuous" vertical="center"/>
    </xf>
    <xf numFmtId="4" fontId="3" fillId="0" borderId="9" xfId="0" applyNumberFormat="1" applyFont="1" applyBorder="1" applyAlignment="1">
      <alignment horizontal="centerContinuous" vertical="center"/>
    </xf>
    <xf numFmtId="4" fontId="8" fillId="0" borderId="0" xfId="0" applyNumberFormat="1" applyFont="1" applyAlignment="1">
      <alignment horizontal="centerContinuous" vertical="center"/>
    </xf>
    <xf numFmtId="4" fontId="8" fillId="0" borderId="2" xfId="0" applyNumberFormat="1" applyFont="1" applyBorder="1" applyAlignment="1">
      <alignment vertical="center"/>
    </xf>
    <xf numFmtId="4" fontId="8" fillId="0" borderId="0" xfId="0" applyNumberFormat="1" applyFont="1" applyAlignment="1">
      <alignment vertical="center"/>
    </xf>
    <xf numFmtId="1" fontId="3" fillId="0" borderId="10" xfId="0" applyNumberFormat="1" applyFont="1" applyBorder="1" applyAlignment="1">
      <alignment horizontal="centerContinuous" vertical="center"/>
    </xf>
    <xf numFmtId="0" fontId="0" fillId="0" borderId="0" xfId="0" applyBorder="1" applyAlignment="1">
      <alignment/>
    </xf>
    <xf numFmtId="0" fontId="17" fillId="0" borderId="2" xfId="0" applyFont="1" applyBorder="1" applyAlignment="1">
      <alignment horizontal="center"/>
    </xf>
    <xf numFmtId="0" fontId="0" fillId="0" borderId="2" xfId="0" applyBorder="1" applyAlignment="1">
      <alignment/>
    </xf>
    <xf numFmtId="0" fontId="19" fillId="0" borderId="2" xfId="0" applyFont="1" applyBorder="1" applyAlignment="1">
      <alignment wrapText="1"/>
    </xf>
    <xf numFmtId="0" fontId="19" fillId="0" borderId="2" xfId="0" applyFont="1" applyBorder="1" applyAlignment="1">
      <alignment/>
    </xf>
    <xf numFmtId="214" fontId="19" fillId="0" borderId="2" xfId="17" applyNumberFormat="1" applyFont="1" applyBorder="1" applyAlignment="1">
      <alignment/>
    </xf>
    <xf numFmtId="4" fontId="8" fillId="0" borderId="11" xfId="0" applyNumberFormat="1" applyFont="1" applyBorder="1" applyAlignment="1">
      <alignment vertical="center"/>
    </xf>
    <xf numFmtId="0" fontId="19" fillId="0" borderId="0" xfId="0" applyFont="1" applyAlignment="1">
      <alignment/>
    </xf>
    <xf numFmtId="0" fontId="20" fillId="0" borderId="0" xfId="0" applyFont="1" applyAlignment="1">
      <alignment vertical="top"/>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20" fillId="0" borderId="15" xfId="0" applyFont="1" applyBorder="1" applyAlignment="1">
      <alignment vertical="top"/>
    </xf>
    <xf numFmtId="0" fontId="20" fillId="0" borderId="16" xfId="0" applyFont="1" applyBorder="1" applyAlignment="1">
      <alignment vertical="top"/>
    </xf>
    <xf numFmtId="0" fontId="20" fillId="0" borderId="17" xfId="0" applyFont="1" applyBorder="1" applyAlignment="1">
      <alignment vertical="top"/>
    </xf>
    <xf numFmtId="0" fontId="20" fillId="0" borderId="12" xfId="0" applyFont="1" applyBorder="1" applyAlignment="1">
      <alignment vertical="top"/>
    </xf>
    <xf numFmtId="0" fontId="20" fillId="0" borderId="13" xfId="0" applyFont="1" applyBorder="1" applyAlignment="1">
      <alignment vertical="top"/>
    </xf>
    <xf numFmtId="0" fontId="20" fillId="0" borderId="14" xfId="0" applyFont="1" applyBorder="1" applyAlignment="1">
      <alignment vertical="top"/>
    </xf>
    <xf numFmtId="0" fontId="19" fillId="0" borderId="18" xfId="0" applyFont="1" applyBorder="1" applyAlignment="1">
      <alignment/>
    </xf>
    <xf numFmtId="0" fontId="19" fillId="0" borderId="0" xfId="0" applyFont="1" applyBorder="1" applyAlignment="1">
      <alignment/>
    </xf>
    <xf numFmtId="0" fontId="19" fillId="0" borderId="19" xfId="0" applyFont="1" applyBorder="1" applyAlignment="1">
      <alignment/>
    </xf>
    <xf numFmtId="0" fontId="19" fillId="0" borderId="20" xfId="0" applyFont="1" applyBorder="1" applyAlignment="1">
      <alignment/>
    </xf>
    <xf numFmtId="0" fontId="19" fillId="0" borderId="21" xfId="0" applyFont="1" applyBorder="1" applyAlignment="1">
      <alignment/>
    </xf>
    <xf numFmtId="0" fontId="19" fillId="0" borderId="22" xfId="0" applyFont="1" applyBorder="1" applyAlignment="1">
      <alignment/>
    </xf>
    <xf numFmtId="0" fontId="19" fillId="0" borderId="0" xfId="0" applyFont="1" applyBorder="1" applyAlignment="1">
      <alignment wrapText="1"/>
    </xf>
    <xf numFmtId="0" fontId="0" fillId="0" borderId="0" xfId="0" applyBorder="1" applyAlignment="1">
      <alignment/>
    </xf>
    <xf numFmtId="0" fontId="11" fillId="0" borderId="0" xfId="0" applyFont="1" applyAlignment="1">
      <alignment/>
    </xf>
    <xf numFmtId="4" fontId="11" fillId="0" borderId="0" xfId="0" applyNumberFormat="1" applyFont="1" applyAlignment="1">
      <alignment horizontal="right"/>
    </xf>
    <xf numFmtId="1" fontId="11" fillId="0" borderId="0" xfId="0" applyNumberFormat="1" applyFont="1" applyAlignment="1">
      <alignment horizontal="left"/>
    </xf>
    <xf numFmtId="1" fontId="11" fillId="0" borderId="0" xfId="0" applyNumberFormat="1" applyFont="1" applyAlignment="1">
      <alignment horizontal="right"/>
    </xf>
    <xf numFmtId="0" fontId="19" fillId="0" borderId="23" xfId="0" applyFont="1" applyBorder="1" applyAlignment="1">
      <alignment horizontal="center"/>
    </xf>
    <xf numFmtId="0" fontId="19" fillId="0" borderId="24" xfId="0" applyFont="1" applyBorder="1" applyAlignment="1">
      <alignment horizontal="center"/>
    </xf>
    <xf numFmtId="0" fontId="19" fillId="0" borderId="25" xfId="0" applyFont="1" applyBorder="1" applyAlignment="1">
      <alignment horizontal="center"/>
    </xf>
    <xf numFmtId="0" fontId="19" fillId="0" borderId="0" xfId="0" applyFont="1"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57ROR1" xfId="21"/>
    <cellStyle name="Normal_Cod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828675</xdr:colOff>
      <xdr:row>25</xdr:row>
      <xdr:rowOff>28575</xdr:rowOff>
    </xdr:from>
    <xdr:to>
      <xdr:col>1</xdr:col>
      <xdr:colOff>5857875</xdr:colOff>
      <xdr:row>33</xdr:row>
      <xdr:rowOff>95250</xdr:rowOff>
    </xdr:to>
    <xdr:sp>
      <xdr:nvSpPr>
        <xdr:cNvPr id="1" name="Dum"/>
        <xdr:cNvSpPr>
          <a:spLocks/>
        </xdr:cNvSpPr>
      </xdr:nvSpPr>
      <xdr:spPr>
        <a:xfrm rot="20026799">
          <a:off x="1143000" y="5543550"/>
          <a:ext cx="5029200" cy="1362075"/>
        </a:xfrm>
        <a:prstGeom prst="rect"/>
        <a:noFill/>
      </xdr:spPr>
      <xdr:txBody>
        <a:bodyPr fromWordArt="1" wrap="none">
          <a:prstTxWarp prst="textPlain"/>
        </a:bodyPr>
        <a:p>
          <a:pPr algn="ctr"/>
          <a:r>
            <a:rPr sz="9600" kern="10" spc="0">
              <a:ln w="9525" cmpd="sng">
                <a:noFill/>
              </a:ln>
              <a:solidFill>
                <a:srgbClr val="C0C0C0">
                  <a:alpha val="50000"/>
                </a:srgbClr>
              </a:solidFill>
              <a:latin typeface="Algerian"/>
              <a:cs typeface="Algerian"/>
            </a:rPr>
            <a:t>D R A F 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476250</xdr:colOff>
      <xdr:row>12</xdr:row>
      <xdr:rowOff>142875</xdr:rowOff>
    </xdr:from>
    <xdr:to>
      <xdr:col>1</xdr:col>
      <xdr:colOff>5505450</xdr:colOff>
      <xdr:row>21</xdr:row>
      <xdr:rowOff>47625</xdr:rowOff>
    </xdr:to>
    <xdr:sp>
      <xdr:nvSpPr>
        <xdr:cNvPr id="1" name="Dum"/>
        <xdr:cNvSpPr>
          <a:spLocks/>
        </xdr:cNvSpPr>
      </xdr:nvSpPr>
      <xdr:spPr>
        <a:xfrm rot="20026799">
          <a:off x="1819275" y="2085975"/>
          <a:ext cx="5029200" cy="1362075"/>
        </a:xfrm>
        <a:prstGeom prst="rect"/>
        <a:noFill/>
      </xdr:spPr>
      <xdr:txBody>
        <a:bodyPr fromWordArt="1" wrap="none">
          <a:prstTxWarp prst="textPlain"/>
        </a:bodyPr>
        <a:p>
          <a:pPr algn="ctr"/>
          <a:r>
            <a:rPr sz="9600" kern="10" spc="0">
              <a:ln w="9525" cmpd="sng">
                <a:noFill/>
              </a:ln>
              <a:solidFill>
                <a:srgbClr val="C0C0C0">
                  <a:alpha val="50000"/>
                </a:srgbClr>
              </a:solidFill>
              <a:latin typeface="Algerian"/>
              <a:cs typeface="Algerian"/>
            </a:rPr>
            <a:t>D R A F 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342900</xdr:colOff>
      <xdr:row>1</xdr:row>
      <xdr:rowOff>123825</xdr:rowOff>
    </xdr:to>
    <xdr:pic>
      <xdr:nvPicPr>
        <xdr:cNvPr id="1" name="ComboBox1"/>
        <xdr:cNvPicPr preferRelativeResize="1">
          <a:picLocks noChangeAspect="1"/>
        </xdr:cNvPicPr>
      </xdr:nvPicPr>
      <xdr:blipFill>
        <a:blip r:embed="rId1"/>
        <a:stretch>
          <a:fillRect/>
        </a:stretch>
      </xdr:blipFill>
      <xdr:spPr>
        <a:xfrm>
          <a:off x="19050" y="76200"/>
          <a:ext cx="3200400" cy="247650"/>
        </a:xfrm>
        <a:prstGeom prst="rect">
          <a:avLst/>
        </a:prstGeom>
        <a:noFill/>
        <a:ln w="9525" cmpd="sng">
          <a:noFill/>
        </a:ln>
      </xdr:spPr>
    </xdr:pic>
    <xdr:clientData/>
  </xdr:twoCellAnchor>
  <xdr:twoCellAnchor editAs="absolute">
    <xdr:from>
      <xdr:col>2</xdr:col>
      <xdr:colOff>1752600</xdr:colOff>
      <xdr:row>10</xdr:row>
      <xdr:rowOff>9525</xdr:rowOff>
    </xdr:from>
    <xdr:to>
      <xdr:col>3</xdr:col>
      <xdr:colOff>4467225</xdr:colOff>
      <xdr:row>12</xdr:row>
      <xdr:rowOff>209550</xdr:rowOff>
    </xdr:to>
    <xdr:sp>
      <xdr:nvSpPr>
        <xdr:cNvPr id="2" name="Dum"/>
        <xdr:cNvSpPr>
          <a:spLocks/>
        </xdr:cNvSpPr>
      </xdr:nvSpPr>
      <xdr:spPr>
        <a:xfrm rot="20026799">
          <a:off x="4629150" y="4457700"/>
          <a:ext cx="5029200" cy="1362075"/>
        </a:xfrm>
        <a:prstGeom prst="rect"/>
        <a:noFill/>
      </xdr:spPr>
      <xdr:txBody>
        <a:bodyPr fromWordArt="1" wrap="none">
          <a:prstTxWarp prst="textPlain"/>
        </a:bodyPr>
        <a:p>
          <a:pPr algn="ctr"/>
          <a:r>
            <a:rPr sz="9600" kern="10" spc="0">
              <a:ln w="9525" cmpd="sng">
                <a:noFill/>
              </a:ln>
              <a:solidFill>
                <a:srgbClr val="C0C0C0">
                  <a:alpha val="50000"/>
                </a:srgbClr>
              </a:solidFill>
              <a:latin typeface="Algerian"/>
              <a:cs typeface="Algerian"/>
            </a:rPr>
            <a:t>D R A F T</a:t>
          </a:r>
        </a:p>
      </xdr:txBody>
    </xdr:sp>
    <xdr:clientData/>
  </xdr:twoCellAnchor>
  <xdr:twoCellAnchor>
    <xdr:from>
      <xdr:col>2</xdr:col>
      <xdr:colOff>295275</xdr:colOff>
      <xdr:row>15</xdr:row>
      <xdr:rowOff>0</xdr:rowOff>
    </xdr:from>
    <xdr:to>
      <xdr:col>3</xdr:col>
      <xdr:colOff>3190875</xdr:colOff>
      <xdr:row>15</xdr:row>
      <xdr:rowOff>0</xdr:rowOff>
    </xdr:to>
    <xdr:sp>
      <xdr:nvSpPr>
        <xdr:cNvPr id="3" name="Dum"/>
        <xdr:cNvSpPr>
          <a:spLocks/>
        </xdr:cNvSpPr>
      </xdr:nvSpPr>
      <xdr:spPr>
        <a:xfrm rot="20026799">
          <a:off x="3171825" y="7353300"/>
          <a:ext cx="5210175" cy="0"/>
        </a:xfrm>
        <a:prstGeom prst="rect"/>
        <a:noFill/>
      </xdr:spPr>
      <xdr:txBody>
        <a:bodyPr fromWordArt="1" wrap="none">
          <a:prstTxWarp prst="textPlain"/>
        </a:bodyPr>
        <a:p>
          <a:pPr algn="ctr"/>
          <a:r>
            <a:rPr sz="10000" kern="10" spc="0">
              <a:ln w="9525" cmpd="sng">
                <a:noFill/>
              </a:ln>
              <a:solidFill>
                <a:srgbClr val="C0C0C0">
                  <a:alpha val="50000"/>
                </a:srgbClr>
              </a:solidFill>
              <a:latin typeface="Algerian"/>
              <a:cs typeface="Algerian"/>
            </a:rPr>
            <a:t>D R A F T</a:t>
          </a:r>
        </a:p>
      </xdr:txBody>
    </xdr:sp>
    <xdr:clientData/>
  </xdr:twoCellAnchor>
  <xdr:twoCellAnchor>
    <xdr:from>
      <xdr:col>2</xdr:col>
      <xdr:colOff>133350</xdr:colOff>
      <xdr:row>15</xdr:row>
      <xdr:rowOff>0</xdr:rowOff>
    </xdr:from>
    <xdr:to>
      <xdr:col>3</xdr:col>
      <xdr:colOff>3028950</xdr:colOff>
      <xdr:row>15</xdr:row>
      <xdr:rowOff>0</xdr:rowOff>
    </xdr:to>
    <xdr:sp>
      <xdr:nvSpPr>
        <xdr:cNvPr id="4" name="Dum"/>
        <xdr:cNvSpPr>
          <a:spLocks/>
        </xdr:cNvSpPr>
      </xdr:nvSpPr>
      <xdr:spPr>
        <a:xfrm rot="20026799">
          <a:off x="3009900" y="7353300"/>
          <a:ext cx="5210175" cy="0"/>
        </a:xfrm>
        <a:prstGeom prst="rect"/>
        <a:noFill/>
      </xdr:spPr>
      <xdr:txBody>
        <a:bodyPr fromWordArt="1" wrap="none">
          <a:prstTxWarp prst="textPlain"/>
        </a:bodyPr>
        <a:p>
          <a:pPr algn="ctr"/>
          <a:r>
            <a:rPr sz="10000" kern="10" spc="0">
              <a:ln w="9525" cmpd="sng">
                <a:noFill/>
              </a:ln>
              <a:solidFill>
                <a:srgbClr val="C0C0C0">
                  <a:alpha val="50000"/>
                </a:srgbClr>
              </a:solidFill>
              <a:latin typeface="Algerian"/>
              <a:cs typeface="Algerian"/>
            </a:rPr>
            <a:t>D R A F T</a:t>
          </a:r>
        </a:p>
      </xdr:txBody>
    </xdr:sp>
    <xdr:clientData/>
  </xdr:twoCellAnchor>
  <xdr:twoCellAnchor>
    <xdr:from>
      <xdr:col>2</xdr:col>
      <xdr:colOff>171450</xdr:colOff>
      <xdr:row>15</xdr:row>
      <xdr:rowOff>0</xdr:rowOff>
    </xdr:from>
    <xdr:to>
      <xdr:col>3</xdr:col>
      <xdr:colOff>3067050</xdr:colOff>
      <xdr:row>15</xdr:row>
      <xdr:rowOff>0</xdr:rowOff>
    </xdr:to>
    <xdr:sp>
      <xdr:nvSpPr>
        <xdr:cNvPr id="5" name="Dum"/>
        <xdr:cNvSpPr>
          <a:spLocks/>
        </xdr:cNvSpPr>
      </xdr:nvSpPr>
      <xdr:spPr>
        <a:xfrm rot="20026799">
          <a:off x="3048000" y="7353300"/>
          <a:ext cx="5210175" cy="0"/>
        </a:xfrm>
        <a:prstGeom prst="rect"/>
        <a:noFill/>
      </xdr:spPr>
      <xdr:txBody>
        <a:bodyPr fromWordArt="1" wrap="none">
          <a:prstTxWarp prst="textPlain"/>
        </a:bodyPr>
        <a:p>
          <a:pPr algn="ctr"/>
          <a:r>
            <a:rPr sz="10000" kern="10" spc="0">
              <a:ln w="9525" cmpd="sng">
                <a:noFill/>
              </a:ln>
              <a:solidFill>
                <a:srgbClr val="C0C0C0">
                  <a:alpha val="50000"/>
                </a:srgbClr>
              </a:solidFill>
              <a:latin typeface="Algerian"/>
              <a:cs typeface="Algerian"/>
            </a:rPr>
            <a:t>D R A F T</a:t>
          </a:r>
        </a:p>
      </xdr:txBody>
    </xdr:sp>
    <xdr:clientData/>
  </xdr:twoCellAnchor>
  <xdr:twoCellAnchor>
    <xdr:from>
      <xdr:col>2</xdr:col>
      <xdr:colOff>180975</xdr:colOff>
      <xdr:row>15</xdr:row>
      <xdr:rowOff>0</xdr:rowOff>
    </xdr:from>
    <xdr:to>
      <xdr:col>3</xdr:col>
      <xdr:colOff>3076575</xdr:colOff>
      <xdr:row>15</xdr:row>
      <xdr:rowOff>0</xdr:rowOff>
    </xdr:to>
    <xdr:sp>
      <xdr:nvSpPr>
        <xdr:cNvPr id="6" name="Dum"/>
        <xdr:cNvSpPr>
          <a:spLocks/>
        </xdr:cNvSpPr>
      </xdr:nvSpPr>
      <xdr:spPr>
        <a:xfrm rot="20026799">
          <a:off x="3057525" y="7353300"/>
          <a:ext cx="5210175" cy="0"/>
        </a:xfrm>
        <a:prstGeom prst="rect"/>
        <a:noFill/>
      </xdr:spPr>
      <xdr:txBody>
        <a:bodyPr fromWordArt="1" wrap="none">
          <a:prstTxWarp prst="textPlain"/>
        </a:bodyPr>
        <a:p>
          <a:pPr algn="ctr"/>
          <a:r>
            <a:rPr sz="10000" kern="10" spc="0">
              <a:ln w="9525" cmpd="sng">
                <a:noFill/>
              </a:ln>
              <a:solidFill>
                <a:srgbClr val="C0C0C0">
                  <a:alpha val="50000"/>
                </a:srgbClr>
              </a:solidFill>
              <a:latin typeface="Algerian"/>
              <a:cs typeface="Algerian"/>
            </a:rPr>
            <a:t>D R A F T</a:t>
          </a:r>
        </a:p>
      </xdr:txBody>
    </xdr:sp>
    <xdr:clientData/>
  </xdr:twoCellAnchor>
  <xdr:twoCellAnchor>
    <xdr:from>
      <xdr:col>1</xdr:col>
      <xdr:colOff>1295400</xdr:colOff>
      <xdr:row>15</xdr:row>
      <xdr:rowOff>0</xdr:rowOff>
    </xdr:from>
    <xdr:to>
      <xdr:col>3</xdr:col>
      <xdr:colOff>2762250</xdr:colOff>
      <xdr:row>15</xdr:row>
      <xdr:rowOff>0</xdr:rowOff>
    </xdr:to>
    <xdr:sp>
      <xdr:nvSpPr>
        <xdr:cNvPr id="7" name="Dum"/>
        <xdr:cNvSpPr>
          <a:spLocks/>
        </xdr:cNvSpPr>
      </xdr:nvSpPr>
      <xdr:spPr>
        <a:xfrm rot="20026799">
          <a:off x="2743200" y="7353300"/>
          <a:ext cx="5210175" cy="0"/>
        </a:xfrm>
        <a:prstGeom prst="rect"/>
        <a:noFill/>
      </xdr:spPr>
      <xdr:txBody>
        <a:bodyPr fromWordArt="1" wrap="none">
          <a:prstTxWarp prst="textPlain"/>
        </a:bodyPr>
        <a:p>
          <a:pPr algn="ctr"/>
          <a:r>
            <a:rPr sz="10000" kern="10" spc="0">
              <a:ln w="9525" cmpd="sng">
                <a:noFill/>
              </a:ln>
              <a:solidFill>
                <a:srgbClr val="C0C0C0">
                  <a:alpha val="50000"/>
                </a:srgbClr>
              </a:solidFill>
              <a:latin typeface="Algerian"/>
              <a:cs typeface="Algerian"/>
            </a:rPr>
            <a:t>D R A F T</a:t>
          </a:r>
        </a:p>
      </xdr:txBody>
    </xdr:sp>
    <xdr:clientData/>
  </xdr:twoCellAnchor>
  <xdr:twoCellAnchor editAs="absolute">
    <xdr:from>
      <xdr:col>2</xdr:col>
      <xdr:colOff>1657350</xdr:colOff>
      <xdr:row>5</xdr:row>
      <xdr:rowOff>200025</xdr:rowOff>
    </xdr:from>
    <xdr:to>
      <xdr:col>3</xdr:col>
      <xdr:colOff>4371975</xdr:colOff>
      <xdr:row>7</xdr:row>
      <xdr:rowOff>400050</xdr:rowOff>
    </xdr:to>
    <xdr:sp>
      <xdr:nvSpPr>
        <xdr:cNvPr id="8" name="Dum"/>
        <xdr:cNvSpPr>
          <a:spLocks/>
        </xdr:cNvSpPr>
      </xdr:nvSpPr>
      <xdr:spPr>
        <a:xfrm>
          <a:off x="4533900" y="1743075"/>
          <a:ext cx="5029200" cy="1362075"/>
        </a:xfrm>
        <a:prstGeom prst="rect"/>
        <a:noFill/>
      </xdr:spPr>
      <xdr:txBody>
        <a:bodyPr fromWordArt="1" wrap="none">
          <a:prstTxWarp prst="textPlain"/>
        </a:bodyPr>
        <a:p>
          <a:pPr algn="ctr"/>
          <a:r>
            <a:rPr sz="9600" kern="10" spc="0">
              <a:ln w="9525" cmpd="sng">
                <a:noFill/>
              </a:ln>
              <a:solidFill>
                <a:srgbClr val="C0C0C0">
                  <a:alpha val="50000"/>
                </a:srgbClr>
              </a:solidFill>
              <a:latin typeface="Arial Narrow"/>
              <a:cs typeface="Arial Narrow"/>
            </a:rPr>
            <a:t>EXAMPLE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1276350</xdr:colOff>
      <xdr:row>1</xdr:row>
      <xdr:rowOff>47625</xdr:rowOff>
    </xdr:to>
    <xdr:pic>
      <xdr:nvPicPr>
        <xdr:cNvPr id="1" name="ComboBox1"/>
        <xdr:cNvPicPr preferRelativeResize="1">
          <a:picLocks noChangeAspect="1"/>
        </xdr:cNvPicPr>
      </xdr:nvPicPr>
      <xdr:blipFill>
        <a:blip r:embed="rId1"/>
        <a:stretch>
          <a:fillRect/>
        </a:stretch>
      </xdr:blipFill>
      <xdr:spPr>
        <a:xfrm>
          <a:off x="0" y="0"/>
          <a:ext cx="2724150" cy="247650"/>
        </a:xfrm>
        <a:prstGeom prst="rect">
          <a:avLst/>
        </a:prstGeom>
        <a:noFill/>
        <a:ln w="9525" cmpd="sng">
          <a:noFill/>
        </a:ln>
      </xdr:spPr>
    </xdr:pic>
    <xdr:clientData/>
  </xdr:twoCellAnchor>
  <xdr:twoCellAnchor editAs="absolute">
    <xdr:from>
      <xdr:col>4</xdr:col>
      <xdr:colOff>1533525</xdr:colOff>
      <xdr:row>10</xdr:row>
      <xdr:rowOff>66675</xdr:rowOff>
    </xdr:from>
    <xdr:to>
      <xdr:col>5</xdr:col>
      <xdr:colOff>1323975</xdr:colOff>
      <xdr:row>12</xdr:row>
      <xdr:rowOff>266700</xdr:rowOff>
    </xdr:to>
    <xdr:sp>
      <xdr:nvSpPr>
        <xdr:cNvPr id="2" name="Dum"/>
        <xdr:cNvSpPr>
          <a:spLocks/>
        </xdr:cNvSpPr>
      </xdr:nvSpPr>
      <xdr:spPr>
        <a:xfrm rot="20026799">
          <a:off x="4410075" y="4514850"/>
          <a:ext cx="5029200" cy="136207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twoCellAnchor>
    <xdr:from>
      <xdr:col>2</xdr:col>
      <xdr:colOff>1514475</xdr:colOff>
      <xdr:row>45</xdr:row>
      <xdr:rowOff>171450</xdr:rowOff>
    </xdr:from>
    <xdr:to>
      <xdr:col>3</xdr:col>
      <xdr:colOff>4229100</xdr:colOff>
      <xdr:row>47</xdr:row>
      <xdr:rowOff>371475</xdr:rowOff>
    </xdr:to>
    <xdr:sp>
      <xdr:nvSpPr>
        <xdr:cNvPr id="3" name="Dum"/>
        <xdr:cNvSpPr>
          <a:spLocks/>
        </xdr:cNvSpPr>
      </xdr:nvSpPr>
      <xdr:spPr>
        <a:xfrm rot="20026799">
          <a:off x="2876550" y="24955500"/>
          <a:ext cx="0" cy="136207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twoCellAnchor editAs="absolute">
    <xdr:from>
      <xdr:col>4</xdr:col>
      <xdr:colOff>1524000</xdr:colOff>
      <xdr:row>26</xdr:row>
      <xdr:rowOff>514350</xdr:rowOff>
    </xdr:from>
    <xdr:to>
      <xdr:col>5</xdr:col>
      <xdr:colOff>1314450</xdr:colOff>
      <xdr:row>29</xdr:row>
      <xdr:rowOff>133350</xdr:rowOff>
    </xdr:to>
    <xdr:sp>
      <xdr:nvSpPr>
        <xdr:cNvPr id="4" name="Dum"/>
        <xdr:cNvSpPr>
          <a:spLocks/>
        </xdr:cNvSpPr>
      </xdr:nvSpPr>
      <xdr:spPr>
        <a:xfrm rot="20026799">
          <a:off x="4400550" y="14258925"/>
          <a:ext cx="5029200" cy="136207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twoCellAnchor>
    <xdr:from>
      <xdr:col>2</xdr:col>
      <xdr:colOff>1524000</xdr:colOff>
      <xdr:row>62</xdr:row>
      <xdr:rowOff>295275</xdr:rowOff>
    </xdr:from>
    <xdr:to>
      <xdr:col>3</xdr:col>
      <xdr:colOff>4238625</xdr:colOff>
      <xdr:row>64</xdr:row>
      <xdr:rowOff>495300</xdr:rowOff>
    </xdr:to>
    <xdr:sp>
      <xdr:nvSpPr>
        <xdr:cNvPr id="5" name="Dum"/>
        <xdr:cNvSpPr>
          <a:spLocks/>
        </xdr:cNvSpPr>
      </xdr:nvSpPr>
      <xdr:spPr>
        <a:xfrm rot="20026799">
          <a:off x="2876550" y="34956750"/>
          <a:ext cx="0" cy="136207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twoCellAnchor>
    <xdr:from>
      <xdr:col>2</xdr:col>
      <xdr:colOff>1562100</xdr:colOff>
      <xdr:row>78</xdr:row>
      <xdr:rowOff>171450</xdr:rowOff>
    </xdr:from>
    <xdr:to>
      <xdr:col>3</xdr:col>
      <xdr:colOff>4276725</xdr:colOff>
      <xdr:row>80</xdr:row>
      <xdr:rowOff>371475</xdr:rowOff>
    </xdr:to>
    <xdr:sp>
      <xdr:nvSpPr>
        <xdr:cNvPr id="6" name="Dum"/>
        <xdr:cNvSpPr>
          <a:spLocks/>
        </xdr:cNvSpPr>
      </xdr:nvSpPr>
      <xdr:spPr>
        <a:xfrm rot="20026799">
          <a:off x="2876550" y="44129325"/>
          <a:ext cx="0" cy="136207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twoCellAnchor>
    <xdr:from>
      <xdr:col>2</xdr:col>
      <xdr:colOff>1533525</xdr:colOff>
      <xdr:row>94</xdr:row>
      <xdr:rowOff>371475</xdr:rowOff>
    </xdr:from>
    <xdr:to>
      <xdr:col>3</xdr:col>
      <xdr:colOff>4248150</xdr:colOff>
      <xdr:row>96</xdr:row>
      <xdr:rowOff>571500</xdr:rowOff>
    </xdr:to>
    <xdr:sp>
      <xdr:nvSpPr>
        <xdr:cNvPr id="7" name="Dum"/>
        <xdr:cNvSpPr>
          <a:spLocks/>
        </xdr:cNvSpPr>
      </xdr:nvSpPr>
      <xdr:spPr>
        <a:xfrm rot="20026799">
          <a:off x="2876550" y="53625750"/>
          <a:ext cx="0" cy="136207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twoCellAnchor>
    <xdr:from>
      <xdr:col>2</xdr:col>
      <xdr:colOff>1504950</xdr:colOff>
      <xdr:row>112</xdr:row>
      <xdr:rowOff>419100</xdr:rowOff>
    </xdr:from>
    <xdr:to>
      <xdr:col>3</xdr:col>
      <xdr:colOff>4219575</xdr:colOff>
      <xdr:row>115</xdr:row>
      <xdr:rowOff>38100</xdr:rowOff>
    </xdr:to>
    <xdr:sp>
      <xdr:nvSpPr>
        <xdr:cNvPr id="8" name="Dum"/>
        <xdr:cNvSpPr>
          <a:spLocks/>
        </xdr:cNvSpPr>
      </xdr:nvSpPr>
      <xdr:spPr>
        <a:xfrm rot="20026799">
          <a:off x="2876550" y="64131825"/>
          <a:ext cx="0" cy="136207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895350</xdr:colOff>
      <xdr:row>10</xdr:row>
      <xdr:rowOff>142875</xdr:rowOff>
    </xdr:from>
    <xdr:to>
      <xdr:col>2</xdr:col>
      <xdr:colOff>1295400</xdr:colOff>
      <xdr:row>16</xdr:row>
      <xdr:rowOff>133350</xdr:rowOff>
    </xdr:to>
    <xdr:sp>
      <xdr:nvSpPr>
        <xdr:cNvPr id="1" name="Dum"/>
        <xdr:cNvSpPr>
          <a:spLocks/>
        </xdr:cNvSpPr>
      </xdr:nvSpPr>
      <xdr:spPr>
        <a:xfrm rot="20026799">
          <a:off x="895350" y="2695575"/>
          <a:ext cx="5029200" cy="1419225"/>
        </a:xfrm>
        <a:prstGeom prst="rect"/>
        <a:noFill/>
      </xdr:spPr>
      <xdr:txBody>
        <a:bodyPr fromWordArt="1" wrap="none">
          <a:prstTxWarp prst="textPlain"/>
        </a:bodyPr>
        <a:p>
          <a:pPr algn="ctr"/>
          <a:r>
            <a:rPr sz="9600" kern="10" spc="0">
              <a:ln w="9525" cmpd="sng">
                <a:solidFill>
                  <a:srgbClr val="C0C0C0"/>
                </a:solidFill>
                <a:headEnd type="none"/>
                <a:tailEnd type="none"/>
              </a:ln>
              <a:noFill/>
              <a:latin typeface="Algerian"/>
              <a:cs typeface="Algerian"/>
            </a:rPr>
            <a:t>D R A F 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pageSetUpPr fitToPage="1"/>
  </sheetPr>
  <dimension ref="A2:B56"/>
  <sheetViews>
    <sheetView showGridLines="0" tabSelected="1" zoomScale="80" zoomScaleNormal="80" workbookViewId="0" topLeftCell="A1">
      <selection activeCell="A1" sqref="A1"/>
    </sheetView>
  </sheetViews>
  <sheetFormatPr defaultColWidth="9.140625" defaultRowHeight="12.75"/>
  <cols>
    <col min="1" max="1" width="4.7109375" style="0" customWidth="1"/>
    <col min="2" max="2" width="100.57421875" style="0" customWidth="1"/>
  </cols>
  <sheetData>
    <row r="1" ht="6.75" customHeight="1" thickBot="1"/>
    <row r="2" ht="66.75" customHeight="1" thickTop="1">
      <c r="B2" s="31" t="s">
        <v>618</v>
      </c>
    </row>
    <row r="3" ht="25.5" customHeight="1">
      <c r="B3" s="32"/>
    </row>
    <row r="4" ht="40.5">
      <c r="B4" s="48" t="s">
        <v>652</v>
      </c>
    </row>
    <row r="5" ht="29.25" customHeight="1">
      <c r="B5" s="33"/>
    </row>
    <row r="6" ht="12.75">
      <c r="B6" s="34"/>
    </row>
    <row r="7" ht="12.75">
      <c r="B7" s="35"/>
    </row>
    <row r="8" ht="12.75">
      <c r="B8" s="35"/>
    </row>
    <row r="9" ht="13.5" thickBot="1">
      <c r="B9" s="36"/>
    </row>
    <row r="10" ht="14.25" thickBot="1" thickTop="1"/>
    <row r="11" ht="13.5" thickTop="1">
      <c r="B11" s="37"/>
    </row>
    <row r="12" ht="15.75">
      <c r="B12" s="38"/>
    </row>
    <row r="13" ht="15.75">
      <c r="B13" s="39" t="s">
        <v>622</v>
      </c>
    </row>
    <row r="14" ht="13.5" thickBot="1">
      <c r="B14" s="40"/>
    </row>
    <row r="15" ht="13.5" thickTop="1">
      <c r="B15" s="37"/>
    </row>
    <row r="16" ht="12.75">
      <c r="B16" s="41"/>
    </row>
    <row r="17" ht="12.75">
      <c r="B17" s="42"/>
    </row>
    <row r="18" ht="12.75">
      <c r="B18" s="41"/>
    </row>
    <row r="19" ht="12.75">
      <c r="B19" s="41"/>
    </row>
    <row r="20" ht="12.75">
      <c r="B20" s="42"/>
    </row>
    <row r="21" ht="12.75">
      <c r="B21" s="41"/>
    </row>
    <row r="22" ht="12.75">
      <c r="B22" s="41"/>
    </row>
    <row r="23" ht="12.75">
      <c r="B23" s="41"/>
    </row>
    <row r="24" ht="12.75">
      <c r="B24" s="41"/>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8" customHeight="1">
      <c r="B43" s="43"/>
    </row>
    <row r="44" ht="12.75">
      <c r="B44" s="43"/>
    </row>
    <row r="45" ht="12.75">
      <c r="B45" s="43"/>
    </row>
    <row r="46" ht="12.75">
      <c r="B46" s="43"/>
    </row>
    <row r="47" ht="12.75">
      <c r="B47" s="41"/>
    </row>
    <row r="48" ht="13.5" thickBot="1">
      <c r="B48" s="40"/>
    </row>
    <row r="49" ht="14.25" thickBot="1" thickTop="1">
      <c r="B49" s="44"/>
    </row>
    <row r="50" ht="13.5" thickTop="1">
      <c r="B50" s="45"/>
    </row>
    <row r="51" ht="13.5" customHeight="1">
      <c r="B51" s="41"/>
    </row>
    <row r="52" spans="1:2" s="47" customFormat="1" ht="25.5" customHeight="1">
      <c r="A52"/>
      <c r="B52" s="46"/>
    </row>
    <row r="53" spans="1:2" s="47" customFormat="1" ht="6.75" customHeight="1">
      <c r="A53"/>
      <c r="B53" s="46"/>
    </row>
    <row r="54" s="47" customFormat="1" ht="25.5" customHeight="1">
      <c r="B54" s="46"/>
    </row>
    <row r="55" s="47" customFormat="1" ht="25.5" customHeight="1">
      <c r="B55" s="46"/>
    </row>
    <row r="56" ht="13.5" thickBot="1">
      <c r="B56" s="36"/>
    </row>
    <row r="57" ht="13.5" thickTop="1"/>
  </sheetData>
  <printOptions horizontalCentered="1"/>
  <pageMargins left="0.25" right="0.25" top="1" bottom="1" header="0.5" footer="0.5"/>
  <pageSetup fitToHeight="1" fitToWidth="1" horizontalDpi="600" verticalDpi="600" orientation="portrait" scale="76"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B8"/>
  <sheetViews>
    <sheetView workbookViewId="0" topLeftCell="A1">
      <selection activeCell="A1" sqref="A1"/>
    </sheetView>
  </sheetViews>
  <sheetFormatPr defaultColWidth="9.140625" defaultRowHeight="12.75"/>
  <cols>
    <col min="1" max="1" width="20.140625" style="0" bestFit="1" customWidth="1"/>
    <col min="2" max="2" width="119.8515625" style="0" bestFit="1" customWidth="1"/>
  </cols>
  <sheetData>
    <row r="1" spans="1:2" ht="12.75">
      <c r="A1" s="56" t="s">
        <v>634</v>
      </c>
      <c r="B1" s="56" t="s">
        <v>635</v>
      </c>
    </row>
    <row r="2" spans="1:2" ht="12.75">
      <c r="A2" s="58" t="s">
        <v>1</v>
      </c>
      <c r="B2" s="57" t="s">
        <v>632</v>
      </c>
    </row>
    <row r="3" spans="1:2" ht="12.75">
      <c r="A3" s="58" t="s">
        <v>0</v>
      </c>
      <c r="B3" s="57" t="s">
        <v>633</v>
      </c>
    </row>
    <row r="4" spans="1:2" ht="12.75">
      <c r="A4" s="59" t="s">
        <v>317</v>
      </c>
      <c r="B4" s="57" t="s">
        <v>636</v>
      </c>
    </row>
    <row r="5" spans="1:2" ht="12.75">
      <c r="A5" s="58" t="s">
        <v>318</v>
      </c>
      <c r="B5" s="57" t="s">
        <v>637</v>
      </c>
    </row>
    <row r="6" spans="1:2" ht="12.75">
      <c r="A6" s="60" t="s">
        <v>2</v>
      </c>
      <c r="B6" s="57" t="s">
        <v>639</v>
      </c>
    </row>
    <row r="7" spans="1:2" ht="12.75">
      <c r="A7" s="60" t="s">
        <v>619</v>
      </c>
      <c r="B7" s="57" t="s">
        <v>638</v>
      </c>
    </row>
    <row r="8" ht="12.75">
      <c r="A8" s="55"/>
    </row>
  </sheetData>
  <printOptions horizontalCentered="1"/>
  <pageMargins left="0.25" right="0.25" top="1.25" bottom="1" header="0.5" footer="0.5"/>
  <pageSetup fitToHeight="1" fitToWidth="1" horizontalDpi="600" verticalDpi="600" orientation="landscape" scale="97" r:id="rId2"/>
  <headerFooter alignWithMargins="0">
    <oddHeader>&amp;C&amp;"Arial,Bold"TC145
Court Remittance Advice
Field Descriptions</oddHeader>
    <oddFooter>&amp;LTC-145&amp;RPage &amp;P
October 6, 2005</oddFooter>
  </headerFooter>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F15"/>
  <sheetViews>
    <sheetView zoomScale="85" zoomScaleNormal="85" workbookViewId="0" topLeftCell="A1">
      <pane ySplit="4" topLeftCell="BM5" activePane="bottomLeft" state="frozen"/>
      <selection pane="topLeft" activeCell="C14" sqref="C14"/>
      <selection pane="bottomLeft" activeCell="A5" sqref="A5"/>
    </sheetView>
  </sheetViews>
  <sheetFormatPr defaultColWidth="9.140625" defaultRowHeight="12.75"/>
  <cols>
    <col min="1" max="1" width="21.7109375" style="10" customWidth="1"/>
    <col min="2" max="2" width="21.421875" style="10" customWidth="1"/>
    <col min="3" max="3" width="34.7109375" style="6" customWidth="1"/>
    <col min="4" max="4" width="78.57421875" style="10" customWidth="1"/>
    <col min="5" max="5" width="20.57421875" style="15" customWidth="1"/>
    <col min="6" max="6" width="19.00390625" style="53" bestFit="1" customWidth="1"/>
    <col min="7" max="16384" width="9.140625" style="6" customWidth="1"/>
  </cols>
  <sheetData>
    <row r="1" spans="1:6" ht="15.75" thickBot="1">
      <c r="A1" s="19" t="s">
        <v>620</v>
      </c>
      <c r="B1" s="19"/>
      <c r="C1" s="19"/>
      <c r="D1" s="21"/>
      <c r="E1" s="49" t="s">
        <v>558</v>
      </c>
      <c r="F1" s="49" t="s">
        <v>559</v>
      </c>
    </row>
    <row r="2" spans="1:6" ht="16.5" thickBot="1" thickTop="1">
      <c r="A2" s="25" t="s">
        <v>621</v>
      </c>
      <c r="B2" s="21"/>
      <c r="C2" s="20"/>
      <c r="D2" s="21"/>
      <c r="E2" s="50" t="s">
        <v>546</v>
      </c>
      <c r="F2" s="54">
        <v>2006</v>
      </c>
    </row>
    <row r="3" spans="2:6" ht="12.75" customHeight="1" thickTop="1">
      <c r="B3" s="22"/>
      <c r="C3" s="23"/>
      <c r="D3" s="22"/>
      <c r="E3" s="24"/>
      <c r="F3" s="51"/>
    </row>
    <row r="4" spans="1:6" s="9" customFormat="1" ht="30.75" thickBot="1">
      <c r="A4" s="7" t="s">
        <v>1</v>
      </c>
      <c r="B4" s="7" t="s">
        <v>0</v>
      </c>
      <c r="C4" s="8" t="s">
        <v>317</v>
      </c>
      <c r="D4" s="7" t="s">
        <v>318</v>
      </c>
      <c r="E4" s="13" t="s">
        <v>2</v>
      </c>
      <c r="F4" s="13" t="s">
        <v>619</v>
      </c>
    </row>
    <row r="5" spans="1:6" ht="45.75" customHeight="1" thickTop="1">
      <c r="A5" s="11" t="s">
        <v>469</v>
      </c>
      <c r="B5" s="11" t="s">
        <v>470</v>
      </c>
      <c r="C5" s="11" t="s">
        <v>3</v>
      </c>
      <c r="D5" s="11" t="s">
        <v>4</v>
      </c>
      <c r="E5" s="14">
        <v>165</v>
      </c>
      <c r="F5" s="52">
        <v>10000</v>
      </c>
    </row>
    <row r="6" spans="1:6" ht="45.75" customHeight="1">
      <c r="A6" s="11" t="s">
        <v>471</v>
      </c>
      <c r="B6" s="11" t="s">
        <v>472</v>
      </c>
      <c r="C6" s="11" t="s">
        <v>5</v>
      </c>
      <c r="D6" s="11" t="s">
        <v>6</v>
      </c>
      <c r="E6" s="14">
        <v>165</v>
      </c>
      <c r="F6" s="52">
        <v>11000</v>
      </c>
    </row>
    <row r="7" spans="1:6" ht="45.75" customHeight="1">
      <c r="A7" s="11" t="s">
        <v>10</v>
      </c>
      <c r="B7" s="11" t="s">
        <v>9</v>
      </c>
      <c r="C7" s="11" t="s">
        <v>7</v>
      </c>
      <c r="D7" s="11" t="s">
        <v>8</v>
      </c>
      <c r="E7" s="14">
        <v>20</v>
      </c>
      <c r="F7" s="52">
        <v>12000</v>
      </c>
    </row>
    <row r="8" spans="1:6" ht="45.75" customHeight="1">
      <c r="A8" s="11" t="s">
        <v>321</v>
      </c>
      <c r="B8" s="11" t="s">
        <v>505</v>
      </c>
      <c r="C8" s="11" t="s">
        <v>11</v>
      </c>
      <c r="D8" s="11" t="s">
        <v>12</v>
      </c>
      <c r="E8" s="14">
        <v>30</v>
      </c>
      <c r="F8" s="52">
        <v>13000</v>
      </c>
    </row>
    <row r="9" spans="1:6" ht="45.75" customHeight="1">
      <c r="A9" s="11" t="s">
        <v>322</v>
      </c>
      <c r="B9" s="11" t="s">
        <v>505</v>
      </c>
      <c r="C9" s="11" t="s">
        <v>13</v>
      </c>
      <c r="D9" s="11" t="s">
        <v>14</v>
      </c>
      <c r="E9" s="14">
        <v>50</v>
      </c>
      <c r="F9" s="52">
        <v>14000</v>
      </c>
    </row>
    <row r="10" spans="1:6" ht="45.75" customHeight="1">
      <c r="A10" s="11" t="s">
        <v>560</v>
      </c>
      <c r="B10" s="11" t="s">
        <v>329</v>
      </c>
      <c r="C10" s="11" t="s">
        <v>323</v>
      </c>
      <c r="D10" s="11" t="s">
        <v>529</v>
      </c>
      <c r="E10" s="14">
        <v>75</v>
      </c>
      <c r="F10" s="52">
        <v>15000</v>
      </c>
    </row>
    <row r="11" spans="1:6" ht="45.75" customHeight="1">
      <c r="A11" s="11" t="s">
        <v>17</v>
      </c>
      <c r="B11" s="11" t="s">
        <v>506</v>
      </c>
      <c r="C11" s="11" t="s">
        <v>15</v>
      </c>
      <c r="D11" s="11" t="s">
        <v>16</v>
      </c>
      <c r="E11" s="14">
        <v>75</v>
      </c>
      <c r="F11" s="52">
        <v>16000</v>
      </c>
    </row>
    <row r="12" spans="1:6" ht="45.75" customHeight="1">
      <c r="A12" s="11" t="s">
        <v>19</v>
      </c>
      <c r="B12" s="11" t="s">
        <v>17</v>
      </c>
      <c r="C12" s="11" t="s">
        <v>18</v>
      </c>
      <c r="D12" s="11" t="s">
        <v>507</v>
      </c>
      <c r="E12" s="14">
        <v>10</v>
      </c>
      <c r="F12" s="52">
        <v>17000</v>
      </c>
    </row>
    <row r="13" spans="1:6" ht="45.75" customHeight="1">
      <c r="A13" s="11" t="s">
        <v>21</v>
      </c>
      <c r="B13" s="11" t="s">
        <v>21</v>
      </c>
      <c r="C13" s="11" t="s">
        <v>20</v>
      </c>
      <c r="D13" s="11" t="s">
        <v>20</v>
      </c>
      <c r="E13" s="14">
        <v>10</v>
      </c>
      <c r="F13" s="52">
        <v>18000</v>
      </c>
    </row>
    <row r="14" spans="1:6" ht="45.75" customHeight="1">
      <c r="A14" s="11" t="s">
        <v>23</v>
      </c>
      <c r="B14" s="11" t="s">
        <v>22</v>
      </c>
      <c r="C14" s="11" t="s">
        <v>508</v>
      </c>
      <c r="D14" s="11" t="s">
        <v>509</v>
      </c>
      <c r="E14" s="14">
        <v>20</v>
      </c>
      <c r="F14" s="52">
        <v>19000</v>
      </c>
    </row>
    <row r="15" spans="1:6" ht="45.75" customHeight="1">
      <c r="A15" s="11" t="s">
        <v>510</v>
      </c>
      <c r="B15" s="11" t="s">
        <v>26</v>
      </c>
      <c r="C15" s="11" t="s">
        <v>24</v>
      </c>
      <c r="D15" s="11" t="s">
        <v>25</v>
      </c>
      <c r="E15" s="14">
        <v>75</v>
      </c>
      <c r="F15" s="52">
        <v>20000</v>
      </c>
    </row>
  </sheetData>
  <sheetProtection/>
  <dataValidations count="2">
    <dataValidation type="list" allowBlank="1" showInputMessage="1" showErrorMessage="1" sqref="E2">
      <formula1>"January,February,March,April,May,June,July,August,September,October,November,December"</formula1>
    </dataValidation>
    <dataValidation type="list" allowBlank="1" showInputMessage="1" showErrorMessage="1" sqref="F2">
      <formula1>"2006,2007,2008,2009,2010"</formula1>
    </dataValidation>
  </dataValidations>
  <printOptions horizontalCentered="1"/>
  <pageMargins left="0.6" right="0.5" top="0.4" bottom="0.8" header="0.24" footer="0.24"/>
  <pageSetup fitToHeight="0" fitToWidth="1" horizontalDpi="600" verticalDpi="600" orientation="landscape" scale="65" r:id="rId2"/>
  <headerFooter alignWithMargins="0">
    <oddHeader>&amp;C&amp;"Verdana,Bold"&amp;12Schedule of AB 145 Fees</oddHeader>
    <oddFooter>&amp;LTC-145&amp;C
&amp;RPage &amp;P of &amp;N
October 6, 2005</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G128"/>
  <sheetViews>
    <sheetView showGridLines="0" zoomScale="85" zoomScaleNormal="85" workbookViewId="0" topLeftCell="A1">
      <pane ySplit="4" topLeftCell="BM5" activePane="bottomLeft" state="frozen"/>
      <selection pane="topLeft" activeCell="C14" sqref="C14"/>
      <selection pane="bottomLeft" activeCell="A5" sqref="A5"/>
    </sheetView>
  </sheetViews>
  <sheetFormatPr defaultColWidth="9.140625" defaultRowHeight="12.75"/>
  <cols>
    <col min="1" max="1" width="21.7109375" style="10" customWidth="1"/>
    <col min="2" max="2" width="21.421875" style="10" customWidth="1"/>
    <col min="3" max="3" width="34.7109375" style="6" hidden="1" customWidth="1"/>
    <col min="4" max="4" width="78.57421875" style="10" hidden="1" customWidth="1"/>
    <col min="5" max="5" width="78.57421875" style="10" customWidth="1"/>
    <col min="6" max="6" width="20.57421875" style="15" customWidth="1"/>
    <col min="7" max="7" width="19.00390625" style="53" bestFit="1" customWidth="1"/>
    <col min="8" max="16384" width="9.140625" style="6" customWidth="1"/>
  </cols>
  <sheetData>
    <row r="1" spans="1:7" ht="15.75" thickBot="1">
      <c r="A1" s="19" t="s">
        <v>620</v>
      </c>
      <c r="B1" s="19"/>
      <c r="C1" s="19"/>
      <c r="D1" s="21"/>
      <c r="E1" s="21"/>
      <c r="F1" s="49" t="s">
        <v>558</v>
      </c>
      <c r="G1" s="49" t="s">
        <v>559</v>
      </c>
    </row>
    <row r="2" spans="1:7" ht="16.5" thickBot="1" thickTop="1">
      <c r="A2" s="25" t="s">
        <v>621</v>
      </c>
      <c r="B2" s="21"/>
      <c r="C2" s="20"/>
      <c r="D2" s="21"/>
      <c r="E2" s="21"/>
      <c r="F2" s="50" t="s">
        <v>546</v>
      </c>
      <c r="G2" s="54">
        <v>2006</v>
      </c>
    </row>
    <row r="3" spans="2:7" ht="12.75" customHeight="1" thickTop="1">
      <c r="B3" s="22"/>
      <c r="C3" s="23"/>
      <c r="D3" s="22"/>
      <c r="E3" s="22"/>
      <c r="F3" s="24"/>
      <c r="G3" s="51"/>
    </row>
    <row r="4" spans="1:7" s="9" customFormat="1" ht="30.75" thickBot="1">
      <c r="A4" s="7" t="s">
        <v>1</v>
      </c>
      <c r="B4" s="7" t="s">
        <v>0</v>
      </c>
      <c r="C4" s="8" t="s">
        <v>317</v>
      </c>
      <c r="D4" s="7" t="s">
        <v>318</v>
      </c>
      <c r="E4" s="7" t="s">
        <v>640</v>
      </c>
      <c r="F4" s="13" t="s">
        <v>2</v>
      </c>
      <c r="G4" s="13" t="s">
        <v>619</v>
      </c>
    </row>
    <row r="5" spans="1:7" ht="45.75" customHeight="1" thickTop="1">
      <c r="A5" s="11" t="s">
        <v>469</v>
      </c>
      <c r="B5" s="11" t="s">
        <v>470</v>
      </c>
      <c r="C5" s="11" t="s">
        <v>3</v>
      </c>
      <c r="D5" s="11" t="s">
        <v>4</v>
      </c>
      <c r="E5" s="11" t="str">
        <f>C5&amp;":  "&amp;D5</f>
        <v>LTD $5,000:  First Paper Filing - Limited Civil Fee (Less than or equal to $5,000) with declarations</v>
      </c>
      <c r="F5" s="14">
        <v>165</v>
      </c>
      <c r="G5" s="61"/>
    </row>
    <row r="6" spans="1:7" ht="45.75" customHeight="1">
      <c r="A6" s="11" t="s">
        <v>471</v>
      </c>
      <c r="B6" s="11" t="s">
        <v>472</v>
      </c>
      <c r="C6" s="11" t="s">
        <v>5</v>
      </c>
      <c r="D6" s="11" t="s">
        <v>6</v>
      </c>
      <c r="E6" s="11" t="str">
        <f aca="true" t="shared" si="0" ref="E6:E69">C6&amp;":  "&amp;D6</f>
        <v>LTD Response $5,000:  First Paper Filing Response - Limited Civil Fee (Less than or equal to $5,000) with declarations</v>
      </c>
      <c r="F6" s="14">
        <v>165</v>
      </c>
      <c r="G6" s="52"/>
    </row>
    <row r="7" spans="1:7" ht="45.75" customHeight="1">
      <c r="A7" s="11" t="s">
        <v>10</v>
      </c>
      <c r="B7" s="11" t="s">
        <v>9</v>
      </c>
      <c r="C7" s="11" t="s">
        <v>7</v>
      </c>
      <c r="D7" s="11" t="s">
        <v>8</v>
      </c>
      <c r="E7" s="11" t="str">
        <f t="shared" si="0"/>
        <v>Confession of Judgment:  Confession of judgment</v>
      </c>
      <c r="F7" s="14">
        <v>20</v>
      </c>
      <c r="G7" s="52"/>
    </row>
    <row r="8" spans="1:7" ht="45.75" customHeight="1">
      <c r="A8" s="11" t="s">
        <v>321</v>
      </c>
      <c r="B8" s="11" t="s">
        <v>505</v>
      </c>
      <c r="C8" s="11" t="s">
        <v>11</v>
      </c>
      <c r="D8" s="11" t="s">
        <v>12</v>
      </c>
      <c r="E8" s="11" t="str">
        <f t="shared" si="0"/>
        <v>Sm. Claims &lt;= $1,500:  Small Claims - Less than or equal to $1,500</v>
      </c>
      <c r="F8" s="14">
        <v>30</v>
      </c>
      <c r="G8" s="52"/>
    </row>
    <row r="9" spans="1:7" ht="45.75" customHeight="1">
      <c r="A9" s="11" t="s">
        <v>322</v>
      </c>
      <c r="B9" s="11" t="s">
        <v>505</v>
      </c>
      <c r="C9" s="11" t="s">
        <v>13</v>
      </c>
      <c r="D9" s="11" t="s">
        <v>14</v>
      </c>
      <c r="E9" s="11" t="str">
        <f t="shared" si="0"/>
        <v>Sm. Claims &gt;$1,500; &lt;=$5,000:  Small Claims Greater than $1,500; less than or equal to $5,000</v>
      </c>
      <c r="F9" s="14">
        <v>50</v>
      </c>
      <c r="G9" s="52"/>
    </row>
    <row r="10" spans="1:7" ht="45.75" customHeight="1">
      <c r="A10" s="11" t="s">
        <v>560</v>
      </c>
      <c r="B10" s="11" t="s">
        <v>329</v>
      </c>
      <c r="C10" s="11" t="s">
        <v>323</v>
      </c>
      <c r="D10" s="11" t="s">
        <v>529</v>
      </c>
      <c r="E10" s="11" t="str">
        <f t="shared" si="0"/>
        <v>Sm. Claims &gt;$5,000:  Small claims first paper for natural person with claim over $5,000 but not exceeding $7,500</v>
      </c>
      <c r="F10" s="14">
        <v>75</v>
      </c>
      <c r="G10" s="52"/>
    </row>
    <row r="11" spans="1:7" ht="45.75" customHeight="1">
      <c r="A11" s="11" t="s">
        <v>17</v>
      </c>
      <c r="B11" s="11" t="s">
        <v>506</v>
      </c>
      <c r="C11" s="11" t="s">
        <v>15</v>
      </c>
      <c r="D11" s="11" t="s">
        <v>16</v>
      </c>
      <c r="E11" s="11" t="str">
        <f t="shared" si="0"/>
        <v>Sm. Claims &gt; 12 per Year:  Small Claims Greater than 12 filings per year</v>
      </c>
      <c r="F11" s="14">
        <v>75</v>
      </c>
      <c r="G11" s="52"/>
    </row>
    <row r="12" spans="1:7" ht="45.75" customHeight="1">
      <c r="A12" s="11" t="s">
        <v>19</v>
      </c>
      <c r="B12" s="11" t="s">
        <v>17</v>
      </c>
      <c r="C12" s="11" t="s">
        <v>18</v>
      </c>
      <c r="D12" s="11" t="s">
        <v>507</v>
      </c>
      <c r="E12" s="11" t="str">
        <f t="shared" si="0"/>
        <v>Sm. Claims-service by Mail:  Small Claims - Service by mail</v>
      </c>
      <c r="F12" s="14">
        <v>10</v>
      </c>
      <c r="G12" s="52"/>
    </row>
    <row r="13" spans="1:7" ht="45.75" customHeight="1">
      <c r="A13" s="11" t="s">
        <v>21</v>
      </c>
      <c r="B13" s="11" t="s">
        <v>21</v>
      </c>
      <c r="C13" s="11" t="s">
        <v>20</v>
      </c>
      <c r="D13" s="11" t="s">
        <v>20</v>
      </c>
      <c r="E13" s="11" t="str">
        <f t="shared" si="0"/>
        <v>Request for Postponement:  Request for Postponement</v>
      </c>
      <c r="F13" s="14">
        <v>10</v>
      </c>
      <c r="G13" s="52"/>
    </row>
    <row r="14" spans="1:7" ht="45.75" customHeight="1">
      <c r="A14" s="11" t="s">
        <v>23</v>
      </c>
      <c r="B14" s="11" t="s">
        <v>22</v>
      </c>
      <c r="C14" s="11" t="s">
        <v>508</v>
      </c>
      <c r="D14" s="11" t="s">
        <v>509</v>
      </c>
      <c r="E14" s="11" t="str">
        <f t="shared" si="0"/>
        <v>Sm. Claims Motion to Vacate:  Small Claims Motion to Vacate</v>
      </c>
      <c r="F14" s="14">
        <v>20</v>
      </c>
      <c r="G14" s="52"/>
    </row>
    <row r="15" spans="1:7" ht="45.75" customHeight="1">
      <c r="A15" s="11" t="s">
        <v>510</v>
      </c>
      <c r="B15" s="11" t="s">
        <v>26</v>
      </c>
      <c r="C15" s="11" t="s">
        <v>24</v>
      </c>
      <c r="D15" s="11" t="s">
        <v>25</v>
      </c>
      <c r="E15" s="11" t="str">
        <f t="shared" si="0"/>
        <v>Appeal - Sm. Claims Court:  Notice of Appeal from Small Claims Court</v>
      </c>
      <c r="F15" s="14">
        <v>75</v>
      </c>
      <c r="G15" s="52"/>
    </row>
    <row r="16" spans="1:7" ht="45.75" customHeight="1">
      <c r="A16" s="11" t="s">
        <v>29</v>
      </c>
      <c r="B16" s="11" t="s">
        <v>28</v>
      </c>
      <c r="C16" s="11" t="s">
        <v>511</v>
      </c>
      <c r="D16" s="11" t="s">
        <v>27</v>
      </c>
      <c r="E16" s="11" t="str">
        <f t="shared" si="0"/>
        <v>Exam. of Judgment Debtor:  Application for order for examination of judgment debtor</v>
      </c>
      <c r="F16" s="14">
        <v>40</v>
      </c>
      <c r="G16" s="52"/>
    </row>
    <row r="17" spans="1:7" ht="45.75" customHeight="1">
      <c r="A17" s="11" t="s">
        <v>33</v>
      </c>
      <c r="B17" s="11" t="s">
        <v>35</v>
      </c>
      <c r="C17" s="11" t="s">
        <v>34</v>
      </c>
      <c r="D17" s="11" t="s">
        <v>34</v>
      </c>
      <c r="E17" s="11" t="str">
        <f t="shared" si="0"/>
        <v>Writ of Execution:  Writ of Execution</v>
      </c>
      <c r="F17" s="14">
        <v>15</v>
      </c>
      <c r="G17" s="52"/>
    </row>
    <row r="18" spans="1:7" ht="45.75" customHeight="1">
      <c r="A18" s="11" t="s">
        <v>33</v>
      </c>
      <c r="B18" s="11" t="s">
        <v>32</v>
      </c>
      <c r="C18" s="11" t="s">
        <v>30</v>
      </c>
      <c r="D18" s="11" t="s">
        <v>31</v>
      </c>
      <c r="E18" s="11" t="str">
        <f t="shared" si="0"/>
        <v>Issuing Abstract of judgement:  Issuing an Abstract of Judgment</v>
      </c>
      <c r="F18" s="14">
        <v>15</v>
      </c>
      <c r="G18" s="52"/>
    </row>
    <row r="19" spans="1:7" ht="45.75" customHeight="1">
      <c r="A19" s="11" t="s">
        <v>37</v>
      </c>
      <c r="B19" s="11" t="s">
        <v>37</v>
      </c>
      <c r="C19" s="11" t="s">
        <v>36</v>
      </c>
      <c r="D19" s="11" t="s">
        <v>512</v>
      </c>
      <c r="E19" s="11" t="str">
        <f t="shared" si="0"/>
        <v>Sm. Claims-Pay of Judgement:  Small Claims-payment of judgment to court</v>
      </c>
      <c r="F19" s="14">
        <v>20</v>
      </c>
      <c r="G19" s="52"/>
    </row>
    <row r="20" spans="1:7" ht="45.75" customHeight="1">
      <c r="A20" s="11" t="s">
        <v>39</v>
      </c>
      <c r="B20" s="11" t="s">
        <v>39</v>
      </c>
      <c r="C20" s="11" t="s">
        <v>38</v>
      </c>
      <c r="D20" s="11" t="s">
        <v>513</v>
      </c>
      <c r="E20" s="11" t="str">
        <f t="shared" si="0"/>
        <v>Unlawful Detainer &lt; $25,000:  Surcharge on unlawful detainer under $25,000</v>
      </c>
      <c r="F20" s="14">
        <v>15</v>
      </c>
      <c r="G20" s="52"/>
    </row>
    <row r="21" spans="1:7" ht="45.75" customHeight="1">
      <c r="A21" s="11" t="s">
        <v>42</v>
      </c>
      <c r="B21" s="11" t="s">
        <v>42</v>
      </c>
      <c r="C21" s="11" t="s">
        <v>40</v>
      </c>
      <c r="D21" s="11" t="s">
        <v>41</v>
      </c>
      <c r="E21" s="11" t="str">
        <f t="shared" si="0"/>
        <v>Contempt of Court:  Contempt of court</v>
      </c>
      <c r="F21" s="14" t="s">
        <v>43</v>
      </c>
      <c r="G21" s="52"/>
    </row>
    <row r="22" spans="1:7" ht="45.75" customHeight="1">
      <c r="A22" s="11" t="s">
        <v>45</v>
      </c>
      <c r="B22" s="11" t="s">
        <v>45</v>
      </c>
      <c r="C22" s="11" t="s">
        <v>44</v>
      </c>
      <c r="D22" s="11" t="s">
        <v>44</v>
      </c>
      <c r="E22" s="11" t="str">
        <f t="shared" si="0"/>
        <v>Money Sanctions:  Money Sanctions</v>
      </c>
      <c r="F22" s="14" t="s">
        <v>46</v>
      </c>
      <c r="G22" s="52"/>
    </row>
    <row r="23" spans="1:7" ht="45.75" customHeight="1">
      <c r="A23" s="11" t="s">
        <v>48</v>
      </c>
      <c r="B23" s="11" t="s">
        <v>48</v>
      </c>
      <c r="C23" s="11" t="s">
        <v>47</v>
      </c>
      <c r="D23" s="11" t="s">
        <v>539</v>
      </c>
      <c r="E23" s="11" t="str">
        <f t="shared" si="0"/>
        <v>Nonresponse to Jury Summons (1):  Sanction for failure to respond to jury summons - 1st</v>
      </c>
      <c r="F23" s="14">
        <v>250</v>
      </c>
      <c r="G23" s="52"/>
    </row>
    <row r="24" spans="1:7" ht="45.75" customHeight="1">
      <c r="A24" s="11" t="s">
        <v>48</v>
      </c>
      <c r="B24" s="11" t="s">
        <v>48</v>
      </c>
      <c r="C24" s="11" t="s">
        <v>49</v>
      </c>
      <c r="D24" s="11" t="s">
        <v>540</v>
      </c>
      <c r="E24" s="11" t="str">
        <f t="shared" si="0"/>
        <v>Nonresponse to Jury Summons (2):  Sanction for failure to respond to jury summons - 2nd</v>
      </c>
      <c r="F24" s="14">
        <v>750</v>
      </c>
      <c r="G24" s="52"/>
    </row>
    <row r="25" spans="1:7" ht="45.75" customHeight="1">
      <c r="A25" s="11" t="s">
        <v>48</v>
      </c>
      <c r="B25" s="11" t="s">
        <v>48</v>
      </c>
      <c r="C25" s="11" t="s">
        <v>50</v>
      </c>
      <c r="D25" s="11" t="s">
        <v>541</v>
      </c>
      <c r="E25" s="11" t="str">
        <f t="shared" si="0"/>
        <v>Nonresponse to Jury Summons (3):  Sanction for failure to respond to jury summons - 3rd</v>
      </c>
      <c r="F25" s="14">
        <v>1500</v>
      </c>
      <c r="G25" s="52"/>
    </row>
    <row r="26" spans="1:7" ht="45.75" customHeight="1">
      <c r="A26" s="11" t="s">
        <v>54</v>
      </c>
      <c r="B26" s="11" t="s">
        <v>53</v>
      </c>
      <c r="C26" s="11" t="s">
        <v>51</v>
      </c>
      <c r="D26" s="11" t="s">
        <v>52</v>
      </c>
      <c r="E26" s="11" t="str">
        <f t="shared" si="0"/>
        <v>Reclass of Case:  Reclassification of a case from limited to unlimited - CCP 403.060</v>
      </c>
      <c r="F26" s="14">
        <v>140</v>
      </c>
      <c r="G26" s="52"/>
    </row>
    <row r="27" spans="1:7" ht="45.75" customHeight="1">
      <c r="A27" s="11" t="s">
        <v>324</v>
      </c>
      <c r="B27" s="11" t="s">
        <v>55</v>
      </c>
      <c r="C27" s="11" t="s">
        <v>325</v>
      </c>
      <c r="D27" s="11" t="s">
        <v>326</v>
      </c>
      <c r="E27" s="11" t="str">
        <f t="shared" si="0"/>
        <v>Returned Check Processing:  Administrative charge for processing returned check</v>
      </c>
      <c r="F27" s="14" t="s">
        <v>327</v>
      </c>
      <c r="G27" s="52"/>
    </row>
    <row r="28" spans="1:7" ht="45.75" customHeight="1">
      <c r="A28" s="11" t="s">
        <v>328</v>
      </c>
      <c r="B28" s="11" t="s">
        <v>329</v>
      </c>
      <c r="C28" s="11" t="s">
        <v>330</v>
      </c>
      <c r="D28" s="11" t="s">
        <v>331</v>
      </c>
      <c r="E28" s="11" t="str">
        <f t="shared" si="0"/>
        <v>Partial Payment No Refund:  Partial payment where no refund is requested</v>
      </c>
      <c r="F28" s="14" t="s">
        <v>332</v>
      </c>
      <c r="G28" s="52"/>
    </row>
    <row r="29" spans="1:7" ht="45.75" customHeight="1">
      <c r="A29" s="11" t="s">
        <v>333</v>
      </c>
      <c r="B29" s="11" t="s">
        <v>329</v>
      </c>
      <c r="C29" s="11" t="s">
        <v>334</v>
      </c>
      <c r="D29" s="11" t="s">
        <v>335</v>
      </c>
      <c r="E29" s="11" t="str">
        <f t="shared" si="0"/>
        <v>Partial Payment Processing:  Administrative charge for processing partial payment</v>
      </c>
      <c r="F29" s="14" t="s">
        <v>327</v>
      </c>
      <c r="G29" s="52"/>
    </row>
    <row r="30" spans="1:7" ht="45.75" customHeight="1">
      <c r="A30" s="11" t="s">
        <v>59</v>
      </c>
      <c r="B30" s="11" t="s">
        <v>58</v>
      </c>
      <c r="C30" s="11" t="s">
        <v>56</v>
      </c>
      <c r="D30" s="11" t="s">
        <v>57</v>
      </c>
      <c r="E30" s="11" t="str">
        <f t="shared" si="0"/>
        <v>App for Exam. :  Application for exam. In another court of 3rd person controlling defendant's property</v>
      </c>
      <c r="F30" s="14">
        <v>40</v>
      </c>
      <c r="G30" s="52"/>
    </row>
    <row r="31" spans="1:7" ht="45.75" customHeight="1">
      <c r="A31" s="11" t="s">
        <v>61</v>
      </c>
      <c r="B31" s="11" t="s">
        <v>61</v>
      </c>
      <c r="C31" s="11" t="s">
        <v>60</v>
      </c>
      <c r="D31" s="11" t="s">
        <v>528</v>
      </c>
      <c r="E31" s="11" t="str">
        <f t="shared" si="0"/>
        <v>Jury Deposits:  Jury deposits not used and not returned</v>
      </c>
      <c r="F31" s="14" t="s">
        <v>62</v>
      </c>
      <c r="G31" s="52"/>
    </row>
    <row r="32" spans="1:7" ht="45.75" customHeight="1">
      <c r="A32" s="11" t="s">
        <v>66</v>
      </c>
      <c r="B32" s="11" t="s">
        <v>65</v>
      </c>
      <c r="C32" s="11" t="s">
        <v>63</v>
      </c>
      <c r="D32" s="11" t="s">
        <v>64</v>
      </c>
      <c r="E32" s="11" t="str">
        <f t="shared" si="0"/>
        <v>App Renew Judgment:  Application for renewal of judgment</v>
      </c>
      <c r="F32" s="14">
        <v>20</v>
      </c>
      <c r="G32" s="52"/>
    </row>
    <row r="33" spans="1:7" s="16" customFormat="1" ht="45.75" customHeight="1">
      <c r="A33" s="11" t="s">
        <v>69</v>
      </c>
      <c r="B33" s="11" t="s">
        <v>68</v>
      </c>
      <c r="C33" s="11" t="s">
        <v>67</v>
      </c>
      <c r="D33" s="11" t="s">
        <v>518</v>
      </c>
      <c r="E33" s="11" t="str">
        <f t="shared" si="0"/>
        <v>App for Order of Sale:  Application for order of sale of a dwelling</v>
      </c>
      <c r="F33" s="14">
        <v>40</v>
      </c>
      <c r="G33" s="52"/>
    </row>
    <row r="34" spans="1:7" ht="45.75" customHeight="1">
      <c r="A34" s="11" t="s">
        <v>73</v>
      </c>
      <c r="B34" s="11" t="s">
        <v>72</v>
      </c>
      <c r="C34" s="11" t="s">
        <v>70</v>
      </c>
      <c r="D34" s="11" t="s">
        <v>71</v>
      </c>
      <c r="E34" s="11" t="str">
        <f t="shared" si="0"/>
        <v>Debtor Exam in Another Court:  Judgment debtor exam. in another court</v>
      </c>
      <c r="F34" s="14">
        <v>40</v>
      </c>
      <c r="G34" s="52"/>
    </row>
    <row r="35" spans="1:7" ht="45.75" customHeight="1">
      <c r="A35" s="11" t="s">
        <v>77</v>
      </c>
      <c r="B35" s="11" t="s">
        <v>76</v>
      </c>
      <c r="C35" s="11" t="s">
        <v>74</v>
      </c>
      <c r="D35" s="11" t="s">
        <v>75</v>
      </c>
      <c r="E35" s="11" t="str">
        <f t="shared" si="0"/>
        <v>Cert. -Satisfaction of Judgment:  Certificate of satisfaction of judgment</v>
      </c>
      <c r="F35" s="14">
        <v>15</v>
      </c>
      <c r="G35" s="52"/>
    </row>
    <row r="36" spans="1:7" ht="45.75" customHeight="1">
      <c r="A36" s="11" t="s">
        <v>81</v>
      </c>
      <c r="B36" s="11" t="s">
        <v>80</v>
      </c>
      <c r="C36" s="11" t="s">
        <v>78</v>
      </c>
      <c r="D36" s="11" t="s">
        <v>79</v>
      </c>
      <c r="E36" s="11" t="str">
        <f t="shared" si="0"/>
        <v>Appeal Determin. Dangerous Dog:  Appeal from determination of dangerous dog</v>
      </c>
      <c r="F36" s="14">
        <v>20</v>
      </c>
      <c r="G36" s="52"/>
    </row>
    <row r="37" spans="1:7" ht="45.75" customHeight="1">
      <c r="A37" s="11" t="s">
        <v>85</v>
      </c>
      <c r="B37" s="11" t="s">
        <v>84</v>
      </c>
      <c r="C37" s="11" t="s">
        <v>82</v>
      </c>
      <c r="D37" s="11" t="s">
        <v>83</v>
      </c>
      <c r="E37" s="11" t="str">
        <f t="shared" si="0"/>
        <v>Ct Reporter Per Diem Fees:  Court reporter per diem fees </v>
      </c>
      <c r="F37" s="14" t="s">
        <v>62</v>
      </c>
      <c r="G37" s="52"/>
    </row>
    <row r="38" spans="1:7" ht="45.75" customHeight="1">
      <c r="A38" s="11" t="s">
        <v>87</v>
      </c>
      <c r="B38" s="11" t="s">
        <v>87</v>
      </c>
      <c r="C38" s="11" t="s">
        <v>617</v>
      </c>
      <c r="D38" s="11" t="s">
        <v>86</v>
      </c>
      <c r="E38" s="11" t="str">
        <f t="shared" si="0"/>
        <v>Coll. Fees after Fee Waiver:  Collection of fees where fee waiver was granted to indigent party</v>
      </c>
      <c r="F38" s="14" t="s">
        <v>88</v>
      </c>
      <c r="G38" s="52"/>
    </row>
    <row r="39" spans="1:7" ht="45.75" customHeight="1">
      <c r="A39" s="17" t="s">
        <v>343</v>
      </c>
      <c r="B39" s="17" t="s">
        <v>343</v>
      </c>
      <c r="C39" s="17" t="s">
        <v>344</v>
      </c>
      <c r="D39" s="17" t="s">
        <v>345</v>
      </c>
      <c r="E39" s="17" t="str">
        <f t="shared" si="0"/>
        <v>Transcript on Appeal:  Clerk's transcript on appeal to court of appeal</v>
      </c>
      <c r="F39" s="18" t="s">
        <v>62</v>
      </c>
      <c r="G39" s="52"/>
    </row>
    <row r="40" spans="1:7" ht="45.75" customHeight="1">
      <c r="A40" s="11" t="s">
        <v>90</v>
      </c>
      <c r="B40" s="11" t="s">
        <v>90</v>
      </c>
      <c r="C40" s="11" t="s">
        <v>89</v>
      </c>
      <c r="D40" s="11" t="s">
        <v>89</v>
      </c>
      <c r="E40" s="11" t="str">
        <f t="shared" si="0"/>
        <v>Extra Court Reporter:  Extra Court Reporter</v>
      </c>
      <c r="F40" s="14" t="s">
        <v>91</v>
      </c>
      <c r="G40" s="52"/>
    </row>
    <row r="41" spans="1:7" ht="45.75" customHeight="1">
      <c r="A41" s="11" t="s">
        <v>95</v>
      </c>
      <c r="B41" s="11" t="s">
        <v>94</v>
      </c>
      <c r="C41" s="11" t="s">
        <v>92</v>
      </c>
      <c r="D41" s="11" t="s">
        <v>93</v>
      </c>
      <c r="E41" s="11" t="str">
        <f t="shared" si="0"/>
        <v>UNLTD CVL Filing:  Unlimited civil filing fee</v>
      </c>
      <c r="F41" s="14">
        <f>IF(OR(SuperiorCourt="Riverside",SuperiorCourt="San Francisco"),335,320)</f>
        <v>320</v>
      </c>
      <c r="G41" s="52"/>
    </row>
    <row r="42" spans="1:7" ht="45.75" customHeight="1">
      <c r="A42" s="11" t="s">
        <v>99</v>
      </c>
      <c r="B42" s="11" t="s">
        <v>98</v>
      </c>
      <c r="C42" s="11" t="s">
        <v>96</v>
      </c>
      <c r="D42" s="11" t="s">
        <v>97</v>
      </c>
      <c r="E42" s="11" t="str">
        <f t="shared" si="0"/>
        <v>UNLTD CVL Filing Response:  Unlimited civil filing fee - Response</v>
      </c>
      <c r="F42" s="14">
        <f>IF(OR(SuperiorCourt="Riverside",SuperiorCourt="San Francisco"),335,320)</f>
        <v>320</v>
      </c>
      <c r="G42" s="52"/>
    </row>
    <row r="43" spans="1:7" ht="45.75" customHeight="1">
      <c r="A43" s="11" t="s">
        <v>103</v>
      </c>
      <c r="B43" s="11" t="s">
        <v>102</v>
      </c>
      <c r="C43" s="11" t="s">
        <v>100</v>
      </c>
      <c r="D43" s="11" t="s">
        <v>101</v>
      </c>
      <c r="E43" s="11" t="str">
        <f t="shared" si="0"/>
        <v>LTD $10K&lt;$25K:  First Paper Filing - Limited Civil Fee (Greater than $10,000 but less than $25,000)</v>
      </c>
      <c r="F43" s="14">
        <f>IF(SuperiorCourt="Riverside",325,IF(SuperiorCourt="San Bernardino",310,300))</f>
        <v>300</v>
      </c>
      <c r="G43" s="52"/>
    </row>
    <row r="44" spans="1:7" ht="45.75" customHeight="1">
      <c r="A44" s="11" t="s">
        <v>106</v>
      </c>
      <c r="B44" s="11" t="s">
        <v>102</v>
      </c>
      <c r="C44" s="11" t="s">
        <v>104</v>
      </c>
      <c r="D44" s="11" t="s">
        <v>105</v>
      </c>
      <c r="E44" s="11" t="str">
        <f t="shared" si="0"/>
        <v>LTD $10,000:  First Paper Filing - Limited Civil Fee (Less than or equal to $10,000)</v>
      </c>
      <c r="F44" s="14">
        <f>IF(SuperiorCourt="Riverside",185,IF(SuperiorCourt="San Bernardino",195,180))</f>
        <v>180</v>
      </c>
      <c r="G44" s="52"/>
    </row>
    <row r="45" spans="1:7" ht="45.75" customHeight="1">
      <c r="A45" s="11" t="s">
        <v>110</v>
      </c>
      <c r="B45" s="11" t="s">
        <v>109</v>
      </c>
      <c r="C45" s="11" t="s">
        <v>107</v>
      </c>
      <c r="D45" s="11" t="s">
        <v>108</v>
      </c>
      <c r="E45" s="11" t="str">
        <f t="shared" si="0"/>
        <v>LTD Response &gt;$10K&lt;$25K:  First Paper Filing Response - Limited Civil Fee (Greater than $10,000 but Less than $25,000)</v>
      </c>
      <c r="F45" s="14">
        <f>IF(SuperiorCourt="Riverside",325,IF(SuperiorCourt="San Bernardino",310,300))</f>
        <v>300</v>
      </c>
      <c r="G45" s="52"/>
    </row>
    <row r="46" spans="1:7" ht="45.75" customHeight="1">
      <c r="A46" s="11" t="s">
        <v>113</v>
      </c>
      <c r="B46" s="11" t="s">
        <v>109</v>
      </c>
      <c r="C46" s="11" t="s">
        <v>111</v>
      </c>
      <c r="D46" s="11" t="s">
        <v>112</v>
      </c>
      <c r="E46" s="11" t="str">
        <f t="shared" si="0"/>
        <v>LTD Response $10,000:  First Paper Filing Response - Limited Civil Fee (Less than or equal to $10,000)</v>
      </c>
      <c r="F46" s="14">
        <f>IF(SuperiorCourt="Riverside",185,IF(SuperiorCourt="San Bernardino",195,180))</f>
        <v>180</v>
      </c>
      <c r="G46" s="52"/>
    </row>
    <row r="47" spans="1:7" ht="45.75" customHeight="1">
      <c r="A47" s="11" t="s">
        <v>473</v>
      </c>
      <c r="B47" s="11" t="s">
        <v>474</v>
      </c>
      <c r="C47" s="11" t="s">
        <v>114</v>
      </c>
      <c r="D47" s="11" t="s">
        <v>115</v>
      </c>
      <c r="E47" s="11" t="str">
        <f t="shared" si="0"/>
        <v>Complex Case Fee - Plaintiff:  Complex Case Fee - in addition to first paper (plaintiff) - $10,000 max</v>
      </c>
      <c r="F47" s="14">
        <v>550</v>
      </c>
      <c r="G47" s="52"/>
    </row>
    <row r="48" spans="1:7" ht="45.75" customHeight="1">
      <c r="A48" s="11" t="s">
        <v>475</v>
      </c>
      <c r="B48" s="11" t="s">
        <v>476</v>
      </c>
      <c r="C48" s="11" t="s">
        <v>116</v>
      </c>
      <c r="D48" s="11" t="s">
        <v>117</v>
      </c>
      <c r="E48" s="11" t="str">
        <f t="shared" si="0"/>
        <v>Complex Case Fee - Response:  Complex Case Fee - in addition to first paper (response) - $10,000 max</v>
      </c>
      <c r="F48" s="14">
        <v>550</v>
      </c>
      <c r="G48" s="52"/>
    </row>
    <row r="49" spans="1:7" ht="45.75" customHeight="1">
      <c r="A49" s="11" t="s">
        <v>119</v>
      </c>
      <c r="B49" s="11" t="s">
        <v>118</v>
      </c>
      <c r="C49" s="11" t="s">
        <v>514</v>
      </c>
      <c r="D49" s="11" t="s">
        <v>514</v>
      </c>
      <c r="E49" s="11" t="str">
        <f t="shared" si="0"/>
        <v>Motion Fee:  Motion Fee</v>
      </c>
      <c r="F49" s="14">
        <v>40</v>
      </c>
      <c r="G49" s="52"/>
    </row>
    <row r="50" spans="1:7" ht="45.75" customHeight="1">
      <c r="A50" s="11" t="s">
        <v>120</v>
      </c>
      <c r="B50" s="11" t="s">
        <v>121</v>
      </c>
      <c r="C50" s="11" t="s">
        <v>485</v>
      </c>
      <c r="D50" s="11" t="s">
        <v>542</v>
      </c>
      <c r="E50" s="11" t="str">
        <f t="shared" si="0"/>
        <v>Request or Stip &amp; Order w/o Hearing:  Request or Stipulation &amp; Order Not Requiring a Hearing</v>
      </c>
      <c r="F50" s="14">
        <v>20</v>
      </c>
      <c r="G50" s="52"/>
    </row>
    <row r="51" spans="1:7" ht="45.75" customHeight="1">
      <c r="A51" s="11" t="s">
        <v>125</v>
      </c>
      <c r="B51" s="11" t="s">
        <v>124</v>
      </c>
      <c r="C51" s="11" t="s">
        <v>122</v>
      </c>
      <c r="D51" s="11" t="s">
        <v>123</v>
      </c>
      <c r="E51" s="11" t="str">
        <f t="shared" si="0"/>
        <v>Summary Judgment Motion:  Summary judgement</v>
      </c>
      <c r="F51" s="14">
        <v>200</v>
      </c>
      <c r="G51" s="52"/>
    </row>
    <row r="52" spans="1:7" ht="45.75" customHeight="1">
      <c r="A52" s="11" t="s">
        <v>128</v>
      </c>
      <c r="B52" s="11" t="s">
        <v>127</v>
      </c>
      <c r="C52" s="11" t="s">
        <v>126</v>
      </c>
      <c r="D52" s="11" t="s">
        <v>126</v>
      </c>
      <c r="E52" s="11" t="str">
        <f t="shared" si="0"/>
        <v>Change of Venue:  Change of Venue</v>
      </c>
      <c r="F52" s="14">
        <v>50</v>
      </c>
      <c r="G52" s="52"/>
    </row>
    <row r="53" spans="1:7" ht="45.75" customHeight="1">
      <c r="A53" s="11" t="s">
        <v>131</v>
      </c>
      <c r="B53" s="11" t="s">
        <v>130</v>
      </c>
      <c r="C53" s="11" t="s">
        <v>129</v>
      </c>
      <c r="D53" s="11" t="s">
        <v>543</v>
      </c>
      <c r="E53" s="11" t="str">
        <f t="shared" si="0"/>
        <v>Cert on Appeal Unlmtd:  Certificate on Appeal Unlimited</v>
      </c>
      <c r="F53" s="14">
        <v>20</v>
      </c>
      <c r="G53" s="52"/>
    </row>
    <row r="54" spans="1:7" ht="45.75" customHeight="1">
      <c r="A54" s="11" t="s">
        <v>135</v>
      </c>
      <c r="B54" s="11" t="s">
        <v>134</v>
      </c>
      <c r="C54" s="11" t="s">
        <v>132</v>
      </c>
      <c r="D54" s="11" t="s">
        <v>133</v>
      </c>
      <c r="E54" s="11" t="str">
        <f t="shared" si="0"/>
        <v>Appeal - Limited Cases:  Notice of Appeal in limited cases (filing notice of appeal)</v>
      </c>
      <c r="F54" s="14">
        <v>100</v>
      </c>
      <c r="G54" s="52"/>
    </row>
    <row r="55" spans="1:7" ht="45.75" customHeight="1">
      <c r="A55" s="17" t="s">
        <v>336</v>
      </c>
      <c r="B55" s="17" t="s">
        <v>337</v>
      </c>
      <c r="C55" s="17" t="s">
        <v>338</v>
      </c>
      <c r="D55" s="17" t="s">
        <v>339</v>
      </c>
      <c r="E55" s="17" t="str">
        <f t="shared" si="0"/>
        <v>Writ for Enforcement:  Issuing writ for enforcement of order of judgment</v>
      </c>
      <c r="F55" s="18">
        <v>15</v>
      </c>
      <c r="G55" s="52"/>
    </row>
    <row r="56" spans="1:7" ht="45.75" customHeight="1">
      <c r="A56" s="17" t="s">
        <v>341</v>
      </c>
      <c r="B56" s="17" t="s">
        <v>340</v>
      </c>
      <c r="C56" s="17" t="s">
        <v>356</v>
      </c>
      <c r="D56" s="17" t="s">
        <v>342</v>
      </c>
      <c r="E56" s="17" t="str">
        <f t="shared" si="0"/>
        <v>Abstract of Judgment:  Abstract of judgment</v>
      </c>
      <c r="F56" s="18">
        <v>15</v>
      </c>
      <c r="G56" s="52"/>
    </row>
    <row r="57" spans="1:7" ht="45.75" customHeight="1">
      <c r="A57" s="11" t="s">
        <v>139</v>
      </c>
      <c r="B57" s="11" t="s">
        <v>138</v>
      </c>
      <c r="C57" s="11" t="s">
        <v>136</v>
      </c>
      <c r="D57" s="11" t="s">
        <v>137</v>
      </c>
      <c r="E57" s="11" t="str">
        <f t="shared" si="0"/>
        <v>Cert- Copies:  Certifying copy of paper, record, or proceeding on file</v>
      </c>
      <c r="F57" s="14">
        <v>15</v>
      </c>
      <c r="G57" s="52"/>
    </row>
    <row r="58" spans="1:7" ht="45.75" customHeight="1">
      <c r="A58" s="11" t="s">
        <v>143</v>
      </c>
      <c r="B58" s="11" t="s">
        <v>142</v>
      </c>
      <c r="C58" s="11" t="s">
        <v>140</v>
      </c>
      <c r="D58" s="11" t="s">
        <v>141</v>
      </c>
      <c r="E58" s="11" t="str">
        <f t="shared" si="0"/>
        <v>Taking Affidavit:  Taking affidavit, except in criminal case or adoption proceedings</v>
      </c>
      <c r="F58" s="14">
        <v>15</v>
      </c>
      <c r="G58" s="52"/>
    </row>
    <row r="59" spans="1:7" ht="45.75" customHeight="1">
      <c r="A59" s="11" t="s">
        <v>147</v>
      </c>
      <c r="B59" s="11" t="s">
        <v>146</v>
      </c>
      <c r="C59" s="11" t="s">
        <v>144</v>
      </c>
      <c r="D59" s="11" t="s">
        <v>145</v>
      </c>
      <c r="E59" s="11" t="str">
        <f t="shared" si="0"/>
        <v>Acknowledgment of Instrument:  Acknowledgment of deed or other instrument</v>
      </c>
      <c r="F59" s="14">
        <v>15</v>
      </c>
      <c r="G59" s="52"/>
    </row>
    <row r="60" spans="1:7" ht="45.75" customHeight="1">
      <c r="A60" s="11" t="s">
        <v>150</v>
      </c>
      <c r="B60" s="11" t="s">
        <v>149</v>
      </c>
      <c r="C60" s="11" t="s">
        <v>519</v>
      </c>
      <c r="D60" s="11" t="s">
        <v>148</v>
      </c>
      <c r="E60" s="11" t="str">
        <f t="shared" si="0"/>
        <v>Recording, Registering, Issuing License or Certificate:  Recording or registering license or issuing certificate for which charge is not otherwise prescribed</v>
      </c>
      <c r="F60" s="14">
        <v>15</v>
      </c>
      <c r="G60" s="52"/>
    </row>
    <row r="61" spans="1:7" ht="45.75" customHeight="1">
      <c r="A61" s="11" t="s">
        <v>153</v>
      </c>
      <c r="B61" s="11" t="s">
        <v>520</v>
      </c>
      <c r="C61" s="11" t="s">
        <v>151</v>
      </c>
      <c r="D61" s="11" t="s">
        <v>152</v>
      </c>
      <c r="E61" s="11" t="str">
        <f t="shared" si="0"/>
        <v>Certificate:  Certificate for which fee is not otherwise fixed, certificate to the official capacity of public official</v>
      </c>
      <c r="F61" s="14">
        <v>15</v>
      </c>
      <c r="G61" s="52"/>
    </row>
    <row r="62" spans="1:7" ht="45.75" customHeight="1">
      <c r="A62" s="11" t="s">
        <v>157</v>
      </c>
      <c r="B62" s="11" t="s">
        <v>156</v>
      </c>
      <c r="C62" s="11" t="s">
        <v>154</v>
      </c>
      <c r="D62" s="11" t="s">
        <v>155</v>
      </c>
      <c r="E62" s="11" t="str">
        <f t="shared" si="0"/>
        <v>Issuing Order of Sale:  Issuing order of sale</v>
      </c>
      <c r="F62" s="14">
        <v>20</v>
      </c>
      <c r="G62" s="52"/>
    </row>
    <row r="63" spans="1:7" ht="45.75" customHeight="1">
      <c r="A63" s="11" t="s">
        <v>160</v>
      </c>
      <c r="B63" s="11" t="s">
        <v>159</v>
      </c>
      <c r="C63" s="11" t="s">
        <v>158</v>
      </c>
      <c r="D63" s="11" t="s">
        <v>544</v>
      </c>
      <c r="E63" s="11" t="str">
        <f t="shared" si="0"/>
        <v>Filing_Indexing Papers:  Filing and Indexing Papers; Charge not Provided Elsewhere</v>
      </c>
      <c r="F63" s="14">
        <v>20</v>
      </c>
      <c r="G63" s="52"/>
    </row>
    <row r="64" spans="1:7" ht="45.75" customHeight="1">
      <c r="A64" s="11" t="s">
        <v>164</v>
      </c>
      <c r="B64" s="11" t="s">
        <v>163</v>
      </c>
      <c r="C64" s="11" t="s">
        <v>161</v>
      </c>
      <c r="D64" s="11" t="s">
        <v>162</v>
      </c>
      <c r="E64" s="11" t="str">
        <f t="shared" si="0"/>
        <v>Filing Abstract of Judgment:  Receiving and filing an Abstract of Judgment of judge of another court and subsequent services</v>
      </c>
      <c r="F64" s="14">
        <v>20</v>
      </c>
      <c r="G64" s="52"/>
    </row>
    <row r="65" spans="1:7" ht="45.75" customHeight="1">
      <c r="A65" s="11" t="s">
        <v>167</v>
      </c>
      <c r="B65" s="11" t="s">
        <v>159</v>
      </c>
      <c r="C65" s="11" t="s">
        <v>165</v>
      </c>
      <c r="D65" s="11" t="s">
        <v>166</v>
      </c>
      <c r="E65" s="11" t="str">
        <f t="shared" si="0"/>
        <v>Out of State Deposition:  Issuing commission to take deposition out of state under CCP § 2026</v>
      </c>
      <c r="F65" s="14">
        <v>20</v>
      </c>
      <c r="G65" s="52"/>
    </row>
    <row r="66" spans="1:7" ht="45.75" customHeight="1">
      <c r="A66" s="11" t="s">
        <v>170</v>
      </c>
      <c r="B66" s="11" t="s">
        <v>159</v>
      </c>
      <c r="C66" s="11" t="s">
        <v>168</v>
      </c>
      <c r="D66" s="11" t="s">
        <v>169</v>
      </c>
      <c r="E66" s="11" t="str">
        <f t="shared" si="0"/>
        <v>Workers' Compensation Act Award:  Filing and entering award under Workers’ Compensation Act</v>
      </c>
      <c r="F66" s="14">
        <v>20</v>
      </c>
      <c r="G66" s="52"/>
    </row>
    <row r="67" spans="1:7" ht="45.75" customHeight="1">
      <c r="A67" s="11" t="s">
        <v>173</v>
      </c>
      <c r="B67" s="11" t="s">
        <v>159</v>
      </c>
      <c r="C67" s="11" t="s">
        <v>171</v>
      </c>
      <c r="D67" s="11" t="s">
        <v>172</v>
      </c>
      <c r="E67" s="11" t="str">
        <f t="shared" si="0"/>
        <v>Affidavit Notice of Dissolution:  Filing affidavit of publication of notice of dissolution of partnership</v>
      </c>
      <c r="F67" s="14">
        <v>20</v>
      </c>
      <c r="G67" s="52"/>
    </row>
    <row r="68" spans="1:7" ht="45.75" customHeight="1">
      <c r="A68" s="11" t="s">
        <v>177</v>
      </c>
      <c r="B68" s="11" t="s">
        <v>176</v>
      </c>
      <c r="C68" s="11" t="s">
        <v>174</v>
      </c>
      <c r="D68" s="11" t="s">
        <v>175</v>
      </c>
      <c r="E68" s="11" t="str">
        <f t="shared" si="0"/>
        <v>Preparing Copies:  Preparing copies</v>
      </c>
      <c r="F68" s="14" t="s">
        <v>178</v>
      </c>
      <c r="G68" s="52"/>
    </row>
    <row r="69" spans="1:7" ht="45.75" customHeight="1">
      <c r="A69" s="11" t="s">
        <v>181</v>
      </c>
      <c r="B69" s="11" t="s">
        <v>180</v>
      </c>
      <c r="C69" s="11" t="s">
        <v>521</v>
      </c>
      <c r="D69" s="11" t="s">
        <v>179</v>
      </c>
      <c r="E69" s="11" t="str">
        <f t="shared" si="0"/>
        <v>Comparison with Filed Original:  Comparison of paper with filed original-per page</v>
      </c>
      <c r="F69" s="14">
        <v>1</v>
      </c>
      <c r="G69" s="52"/>
    </row>
    <row r="70" spans="1:7" ht="45.75" customHeight="1">
      <c r="A70" s="11" t="s">
        <v>185</v>
      </c>
      <c r="B70" s="11" t="s">
        <v>184</v>
      </c>
      <c r="C70" s="11" t="s">
        <v>182</v>
      </c>
      <c r="D70" s="11" t="s">
        <v>183</v>
      </c>
      <c r="E70" s="11" t="str">
        <f aca="true" t="shared" si="1" ref="E70:E121">C70&amp;":  "&amp;D70</f>
        <v>Manual Search of Records :  Manual search of records or files</v>
      </c>
      <c r="F70" s="14" t="s">
        <v>186</v>
      </c>
      <c r="G70" s="52"/>
    </row>
    <row r="71" spans="1:7" ht="45.75" customHeight="1">
      <c r="A71" s="11" t="s">
        <v>190</v>
      </c>
      <c r="B71" s="11" t="s">
        <v>189</v>
      </c>
      <c r="C71" s="11" t="s">
        <v>187</v>
      </c>
      <c r="D71" s="11" t="s">
        <v>188</v>
      </c>
      <c r="E71" s="11" t="str">
        <f t="shared" si="1"/>
        <v>Exemp of Record:  Exemplification of record</v>
      </c>
      <c r="F71" s="14">
        <v>20</v>
      </c>
      <c r="G71" s="52"/>
    </row>
    <row r="72" spans="1:7" ht="45.75" customHeight="1">
      <c r="A72" s="11" t="s">
        <v>194</v>
      </c>
      <c r="B72" s="11" t="s">
        <v>193</v>
      </c>
      <c r="C72" s="11" t="s">
        <v>191</v>
      </c>
      <c r="D72" s="11" t="s">
        <v>192</v>
      </c>
      <c r="E72" s="11" t="str">
        <f t="shared" si="1"/>
        <v>Authenticate Doc:  Document authenticated pursuant to court order</v>
      </c>
      <c r="F72" s="14" t="s">
        <v>195</v>
      </c>
      <c r="G72" s="52"/>
    </row>
    <row r="73" spans="1:7" ht="45.75" customHeight="1">
      <c r="A73" s="11" t="s">
        <v>197</v>
      </c>
      <c r="B73" s="11" t="s">
        <v>121</v>
      </c>
      <c r="C73" s="11" t="s">
        <v>196</v>
      </c>
      <c r="D73" s="11" t="s">
        <v>536</v>
      </c>
      <c r="E73" s="11" t="str">
        <f t="shared" si="1"/>
        <v>Videoconferencing:  Appearance by Videoconferencing</v>
      </c>
      <c r="F73" s="14" t="s">
        <v>91</v>
      </c>
      <c r="G73" s="52"/>
    </row>
    <row r="74" spans="1:7" ht="45.75" customHeight="1">
      <c r="A74" s="11" t="s">
        <v>199</v>
      </c>
      <c r="B74" s="11" t="s">
        <v>121</v>
      </c>
      <c r="C74" s="11" t="s">
        <v>198</v>
      </c>
      <c r="D74" s="11" t="s">
        <v>537</v>
      </c>
      <c r="E74" s="11" t="str">
        <f t="shared" si="1"/>
        <v>Reimbursement:  Reimbursement of costs where no fee is specified</v>
      </c>
      <c r="F74" s="14" t="s">
        <v>522</v>
      </c>
      <c r="G74" s="52"/>
    </row>
    <row r="75" spans="1:7" ht="45.75" customHeight="1">
      <c r="A75" s="11" t="s">
        <v>201</v>
      </c>
      <c r="B75" s="11" t="s">
        <v>121</v>
      </c>
      <c r="C75" s="11" t="s">
        <v>200</v>
      </c>
      <c r="D75" s="11" t="s">
        <v>538</v>
      </c>
      <c r="E75" s="11" t="str">
        <f t="shared" si="1"/>
        <v>Handling Trust Funds:  Handling funds held in trust</v>
      </c>
      <c r="F75" s="14" t="s">
        <v>487</v>
      </c>
      <c r="G75" s="52"/>
    </row>
    <row r="76" spans="1:7" ht="45.75" customHeight="1">
      <c r="A76" s="11" t="s">
        <v>205</v>
      </c>
      <c r="B76" s="11" t="s">
        <v>488</v>
      </c>
      <c r="C76" s="11" t="s">
        <v>202</v>
      </c>
      <c r="D76" s="11" t="s">
        <v>203</v>
      </c>
      <c r="E76" s="11" t="str">
        <f t="shared" si="1"/>
        <v>Probate &lt; $250,000:  Probate Filing Fees - Graduated fee &lt; $250,000</v>
      </c>
      <c r="F76" s="14">
        <f>IF(OR(SuperiorCourt="Riverside",SuperiorCourt="San Francisco"),335,320)</f>
        <v>320</v>
      </c>
      <c r="G76" s="52"/>
    </row>
    <row r="77" spans="1:7" ht="45.75" customHeight="1">
      <c r="A77" s="11" t="s">
        <v>208</v>
      </c>
      <c r="B77" s="11" t="s">
        <v>489</v>
      </c>
      <c r="C77" s="11" t="s">
        <v>206</v>
      </c>
      <c r="D77" s="11" t="s">
        <v>207</v>
      </c>
      <c r="E77" s="11" t="str">
        <f t="shared" si="1"/>
        <v>Probate ≥ $250,000; &lt; $500,000:  Probate Filing Fees - Graduated fee ≥ $250,000 and &lt; $500,000</v>
      </c>
      <c r="F77" s="14">
        <v>385</v>
      </c>
      <c r="G77" s="52"/>
    </row>
    <row r="78" spans="1:7" ht="45.75" customHeight="1">
      <c r="A78" s="11" t="s">
        <v>211</v>
      </c>
      <c r="B78" s="11" t="s">
        <v>490</v>
      </c>
      <c r="C78" s="11" t="s">
        <v>209</v>
      </c>
      <c r="D78" s="11" t="s">
        <v>210</v>
      </c>
      <c r="E78" s="11" t="str">
        <f t="shared" si="1"/>
        <v>Probate ≥ $500,000;&lt; $750,000 :  Probate Filing Fees - Graduated fee ≥ $500,000 and &lt; $750,000</v>
      </c>
      <c r="F78" s="14">
        <v>485</v>
      </c>
      <c r="G78" s="52"/>
    </row>
    <row r="79" spans="1:7" ht="45.75" customHeight="1">
      <c r="A79" s="11" t="s">
        <v>214</v>
      </c>
      <c r="B79" s="11" t="s">
        <v>491</v>
      </c>
      <c r="C79" s="11" t="s">
        <v>212</v>
      </c>
      <c r="D79" s="11" t="s">
        <v>213</v>
      </c>
      <c r="E79" s="11" t="str">
        <f t="shared" si="1"/>
        <v>Probate ≥ $750,000;&lt; $1,000,000:  Probate Filing Fees - Graduated fee ≥ $750,000 and &lt; $1,000,000</v>
      </c>
      <c r="F79" s="14">
        <v>635</v>
      </c>
      <c r="G79" s="52"/>
    </row>
    <row r="80" spans="1:7" ht="45.75" customHeight="1">
      <c r="A80" s="11" t="s">
        <v>217</v>
      </c>
      <c r="B80" s="11" t="s">
        <v>492</v>
      </c>
      <c r="C80" s="11" t="s">
        <v>215</v>
      </c>
      <c r="D80" s="11" t="s">
        <v>216</v>
      </c>
      <c r="E80" s="11" t="str">
        <f t="shared" si="1"/>
        <v>Probate ≥$1,000,000;&lt;$1,500,000:  Probate Filing Fees - Graduated fee ≥ $1,000,000 and &lt; $1,500,000</v>
      </c>
      <c r="F80" s="14">
        <v>1135</v>
      </c>
      <c r="G80" s="52"/>
    </row>
    <row r="81" spans="1:7" ht="45.75" customHeight="1">
      <c r="A81" s="11" t="s">
        <v>220</v>
      </c>
      <c r="B81" s="11" t="s">
        <v>493</v>
      </c>
      <c r="C81" s="11" t="s">
        <v>218</v>
      </c>
      <c r="D81" s="11" t="s">
        <v>219</v>
      </c>
      <c r="E81" s="11" t="str">
        <f t="shared" si="1"/>
        <v>Probate ≥$1,500,000;&lt;$2,000,000:  Probate Filing Fees - Graduated fee ≥ $1,500,000 and &lt; $2,000,000</v>
      </c>
      <c r="F81" s="14">
        <v>2135</v>
      </c>
      <c r="G81" s="52"/>
    </row>
    <row r="82" spans="1:7" ht="45.75" customHeight="1">
      <c r="A82" s="11" t="s">
        <v>223</v>
      </c>
      <c r="B82" s="11" t="s">
        <v>494</v>
      </c>
      <c r="C82" s="11" t="s">
        <v>221</v>
      </c>
      <c r="D82" s="11" t="s">
        <v>222</v>
      </c>
      <c r="E82" s="11" t="str">
        <f t="shared" si="1"/>
        <v>Probate ≥$2,000,000;&lt;$2,500,000:  Probate Filing Fees - Graduated fee ≥ $2,000,000 and &lt; $2,500,000</v>
      </c>
      <c r="F82" s="14">
        <v>2635</v>
      </c>
      <c r="G82" s="52"/>
    </row>
    <row r="83" spans="1:7" ht="45.75" customHeight="1">
      <c r="A83" s="11" t="s">
        <v>226</v>
      </c>
      <c r="B83" s="11" t="s">
        <v>495</v>
      </c>
      <c r="C83" s="11" t="s">
        <v>224</v>
      </c>
      <c r="D83" s="11" t="s">
        <v>225</v>
      </c>
      <c r="E83" s="11" t="str">
        <f t="shared" si="1"/>
        <v>Probate ≥$2,500,000;&lt;$3,500,000:  Probate Filing Fees - Graduated fee ≥ $2,500,000 and &lt; $3,500,000</v>
      </c>
      <c r="F83" s="14">
        <v>3635</v>
      </c>
      <c r="G83" s="52"/>
    </row>
    <row r="84" spans="1:7" ht="45.75" customHeight="1">
      <c r="A84" s="11" t="s">
        <v>229</v>
      </c>
      <c r="B84" s="11" t="s">
        <v>496</v>
      </c>
      <c r="C84" s="11" t="s">
        <v>227</v>
      </c>
      <c r="D84" s="11" t="s">
        <v>228</v>
      </c>
      <c r="E84" s="11" t="str">
        <f t="shared" si="1"/>
        <v>Probate ≥ $3,500,000:  Probate Filing Fees - Graduated fee ≥ $3,500,000 = $3,635 plus 0.2% of estate's value over $3.5M</v>
      </c>
      <c r="F84" s="14" t="s">
        <v>230</v>
      </c>
      <c r="G84" s="52"/>
    </row>
    <row r="85" spans="1:7" ht="45.75" customHeight="1">
      <c r="A85" s="17" t="s">
        <v>531</v>
      </c>
      <c r="B85" s="17" t="s">
        <v>204</v>
      </c>
      <c r="C85" s="17" t="s">
        <v>532</v>
      </c>
      <c r="D85" s="17" t="s">
        <v>545</v>
      </c>
      <c r="E85" s="17" t="str">
        <f t="shared" si="1"/>
        <v>Probate Petitions or Objections:  Petition for special letters of administration, certain objections to or petitions for revocation of probate</v>
      </c>
      <c r="F85" s="18">
        <f>IF(OR(SuperiorCourt="Riverside",SuperiorCourt="San Francisco"),335,320)</f>
        <v>320</v>
      </c>
      <c r="G85" s="52"/>
    </row>
    <row r="86" spans="1:7" ht="45.75" customHeight="1">
      <c r="A86" s="11" t="s">
        <v>233</v>
      </c>
      <c r="B86" s="11" t="s">
        <v>204</v>
      </c>
      <c r="C86" s="11" t="s">
        <v>231</v>
      </c>
      <c r="D86" s="11" t="s">
        <v>232</v>
      </c>
      <c r="E86" s="11" t="str">
        <f t="shared" si="1"/>
        <v>Probate-Opposition to Petition:  Probate Filing Fees - opposition to petitions for appointment of a personal representative</v>
      </c>
      <c r="F86" s="14">
        <f>IF(OR(SuperiorCourt="Riverside",SuperiorCourt="San Francisco"),335,320)</f>
        <v>320</v>
      </c>
      <c r="G86" s="52"/>
    </row>
    <row r="87" spans="1:7" ht="45.75" customHeight="1">
      <c r="A87" s="11" t="s">
        <v>235</v>
      </c>
      <c r="B87" s="11" t="s">
        <v>204</v>
      </c>
      <c r="C87" s="11" t="s">
        <v>234</v>
      </c>
      <c r="D87" s="11" t="s">
        <v>497</v>
      </c>
      <c r="E87" s="11" t="str">
        <f t="shared" si="1"/>
        <v>Probate-Internal Affairs :  Probate Filing Fees - opposition to petitions concerning the internal affairs of a trust under Prob. Code § 17200 et seq.</v>
      </c>
      <c r="F87" s="14">
        <f>IF(OR(SuperiorCourt="Riverside",SuperiorCourt="San Francisco"),335,320)</f>
        <v>320</v>
      </c>
      <c r="G87" s="52"/>
    </row>
    <row r="88" spans="1:7" ht="45.75" customHeight="1">
      <c r="A88" s="11" t="s">
        <v>238</v>
      </c>
      <c r="B88" s="11" t="s">
        <v>204</v>
      </c>
      <c r="C88" s="11" t="s">
        <v>236</v>
      </c>
      <c r="D88" s="11" t="s">
        <v>237</v>
      </c>
      <c r="E88" s="11" t="str">
        <f t="shared" si="1"/>
        <v>Appointment of Conservator:  Probate Filing Fees - appointment of conservator, guardian of the estate or guardian of person and estate, or opposition to these petitions</v>
      </c>
      <c r="F88" s="14">
        <f>IF(OR(SuperiorCourt="Riverside",SuperiorCourt="San Francisco"),335,320)</f>
        <v>320</v>
      </c>
      <c r="G88" s="52"/>
    </row>
    <row r="89" spans="1:7" ht="45.75" customHeight="1">
      <c r="A89" s="11" t="s">
        <v>240</v>
      </c>
      <c r="B89" s="11" t="s">
        <v>204</v>
      </c>
      <c r="C89" s="11" t="s">
        <v>239</v>
      </c>
      <c r="D89" s="11" t="s">
        <v>498</v>
      </c>
      <c r="E89" s="11" t="str">
        <f t="shared" si="1"/>
        <v>Appointment of Guardians:  Petition for appointment of guardians of the person only</v>
      </c>
      <c r="F89" s="14">
        <f>IF(SuperiorCourt="Riverside",210,IF(SuperiorCourt="San Bernardino",195,IF(SuperiorCourt="San Francisco",210,180)))</f>
        <v>180</v>
      </c>
      <c r="G89" s="52"/>
    </row>
    <row r="90" spans="1:7" ht="45.75" customHeight="1">
      <c r="A90" s="11" t="s">
        <v>243</v>
      </c>
      <c r="B90" s="11" t="s">
        <v>204</v>
      </c>
      <c r="C90" s="11" t="s">
        <v>241</v>
      </c>
      <c r="D90" s="11" t="s">
        <v>242</v>
      </c>
      <c r="E90" s="11" t="str">
        <f t="shared" si="1"/>
        <v>First Papers-Other Probate:  First Paper in other proceedings under Probate Code</v>
      </c>
      <c r="F90" s="14">
        <f>IF(OR(SuperiorCourt="Riverside",SuperiorCourt="San Francisco"),335,320)</f>
        <v>320</v>
      </c>
      <c r="G90" s="52"/>
    </row>
    <row r="91" spans="1:7" ht="45.75" customHeight="1">
      <c r="A91" s="11" t="s">
        <v>244</v>
      </c>
      <c r="B91" s="11" t="s">
        <v>204</v>
      </c>
      <c r="C91" s="11" t="s">
        <v>499</v>
      </c>
      <c r="D91" s="11" t="s">
        <v>500</v>
      </c>
      <c r="E91" s="11" t="str">
        <f t="shared" si="1"/>
        <v>Petition Set Aside Estate:  Petition for order setting aside estate of small value under Prob. 6602</v>
      </c>
      <c r="F91" s="14">
        <f>IF(OR(SuperiorCourt="Riverside",SuperiorCourt="San Francisco"),210,IF(SuperiorCourt="San Bernardino",195,180))</f>
        <v>180</v>
      </c>
      <c r="G91" s="52"/>
    </row>
    <row r="92" spans="1:7" ht="45.75" customHeight="1">
      <c r="A92" s="11" t="s">
        <v>320</v>
      </c>
      <c r="B92" s="11" t="s">
        <v>247</v>
      </c>
      <c r="C92" s="11" t="s">
        <v>245</v>
      </c>
      <c r="D92" s="11" t="s">
        <v>246</v>
      </c>
      <c r="E92" s="11" t="str">
        <f t="shared" si="1"/>
        <v>Subsequent Papers-Probate :  Subsequent papers in Probate requiring hearing </v>
      </c>
      <c r="F92" s="14">
        <f>IF(OR(SuperiorCourt="Riverside",SuperiorCourt="San Francisco"),90,IF(SuperiorCourt="San Bernardino",75,40))</f>
        <v>40</v>
      </c>
      <c r="G92" s="52"/>
    </row>
    <row r="93" spans="1:7" ht="45.75" customHeight="1">
      <c r="A93" s="11" t="s">
        <v>248</v>
      </c>
      <c r="B93" s="11" t="s">
        <v>247</v>
      </c>
      <c r="C93" s="11" t="s">
        <v>501</v>
      </c>
      <c r="D93" s="11" t="s">
        <v>502</v>
      </c>
      <c r="E93" s="11" t="str">
        <f t="shared" si="1"/>
        <v>Subsequent Papers:  Certain subsequent papers in probate</v>
      </c>
      <c r="F93" s="14">
        <f>IF(OR(SuperiorCourt="Riverside",SuperiorCourt="San Francisco"),210,IF(SuperiorCourt="San Bernardino",195,180))</f>
        <v>180</v>
      </c>
      <c r="G93" s="52"/>
    </row>
    <row r="94" spans="1:7" ht="45.75" customHeight="1">
      <c r="A94" s="11" t="s">
        <v>252</v>
      </c>
      <c r="B94" s="11" t="s">
        <v>251</v>
      </c>
      <c r="C94" s="11" t="s">
        <v>249</v>
      </c>
      <c r="D94" s="11" t="s">
        <v>250</v>
      </c>
      <c r="E94" s="11" t="str">
        <f t="shared" si="1"/>
        <v>Deposit of Estate Planning Doc:  Deposit of estate planning documents</v>
      </c>
      <c r="F94" s="14">
        <v>20</v>
      </c>
      <c r="G94" s="52"/>
    </row>
    <row r="95" spans="1:7" ht="45.75" customHeight="1">
      <c r="A95" s="11" t="s">
        <v>503</v>
      </c>
      <c r="B95" s="11" t="s">
        <v>255</v>
      </c>
      <c r="C95" s="11" t="s">
        <v>253</v>
      </c>
      <c r="D95" s="11" t="s">
        <v>254</v>
      </c>
      <c r="E95" s="11" t="str">
        <f t="shared" si="1"/>
        <v>Searching Estate Documents:  Searching stored estate planning documents</v>
      </c>
      <c r="F95" s="14" t="s">
        <v>256</v>
      </c>
      <c r="G95" s="52"/>
    </row>
    <row r="96" spans="1:7" ht="45.75" customHeight="1">
      <c r="A96" s="11" t="s">
        <v>257</v>
      </c>
      <c r="B96" s="11" t="s">
        <v>94</v>
      </c>
      <c r="C96" s="11" t="s">
        <v>477</v>
      </c>
      <c r="D96" s="11" t="s">
        <v>478</v>
      </c>
      <c r="E96" s="11" t="str">
        <f t="shared" si="1"/>
        <v>Family Law First Paper:  Family Law First Paper Filing Fee (other than dissolution of marriage or domestic partnership)</v>
      </c>
      <c r="F96" s="14">
        <f>IF(OR(SuperiorCourt="Riverside",SuperiorCourt="San Francisco"),335,320)</f>
        <v>320</v>
      </c>
      <c r="G96" s="52"/>
    </row>
    <row r="97" spans="1:7" ht="45.75" customHeight="1">
      <c r="A97" s="11" t="s">
        <v>259</v>
      </c>
      <c r="B97" s="11" t="s">
        <v>94</v>
      </c>
      <c r="C97" s="11" t="s">
        <v>479</v>
      </c>
      <c r="D97" s="11" t="s">
        <v>258</v>
      </c>
      <c r="E97" s="11" t="str">
        <f t="shared" si="1"/>
        <v>Marriage Dissolution - First Paper:  Petition for Dissolution of Marriage</v>
      </c>
      <c r="F97" s="14">
        <f>IF(OR(SuperiorCourt="Riverside",SuperiorCourt="San Francisco"),335,320)</f>
        <v>320</v>
      </c>
      <c r="G97" s="52"/>
    </row>
    <row r="98" spans="1:7" ht="45.75" customHeight="1">
      <c r="A98" s="11" t="s">
        <v>261</v>
      </c>
      <c r="B98" s="11" t="s">
        <v>98</v>
      </c>
      <c r="C98" s="11" t="s">
        <v>260</v>
      </c>
      <c r="D98" s="11" t="s">
        <v>480</v>
      </c>
      <c r="E98" s="11" t="str">
        <f t="shared" si="1"/>
        <v>Family Law Response :  Family Law Response Fee in proceeding under Family Code other than dissolution of marriage (first responsive paper)</v>
      </c>
      <c r="F98" s="14">
        <f>IF(OR(SuperiorCourt="Riverside",SuperiorCourt="San Francisco"),335,320)</f>
        <v>320</v>
      </c>
      <c r="G98" s="52"/>
    </row>
    <row r="99" spans="1:7" ht="45.75" customHeight="1">
      <c r="A99" s="11" t="s">
        <v>263</v>
      </c>
      <c r="B99" s="11" t="s">
        <v>98</v>
      </c>
      <c r="C99" s="11" t="s">
        <v>262</v>
      </c>
      <c r="D99" s="11" t="s">
        <v>481</v>
      </c>
      <c r="E99" s="11" t="str">
        <f t="shared" si="1"/>
        <v>Marriage Diss Response:  Dissolution of Marriage First Responsive Paper</v>
      </c>
      <c r="F99" s="14">
        <f>IF(OR(SuperiorCourt="Riverside",SuperiorCourt="San Francisco"),335,320)</f>
        <v>320</v>
      </c>
      <c r="G99" s="52"/>
    </row>
    <row r="100" spans="1:7" ht="45.75" customHeight="1">
      <c r="A100" s="11" t="s">
        <v>266</v>
      </c>
      <c r="B100" s="11" t="s">
        <v>265</v>
      </c>
      <c r="C100" s="11" t="s">
        <v>482</v>
      </c>
      <c r="D100" s="11" t="s">
        <v>264</v>
      </c>
      <c r="E100" s="11" t="str">
        <f t="shared" si="1"/>
        <v>Cert. Copy-Marriage Diss (public agency):  Certified copy of marriage dissolution record (public agency) </v>
      </c>
      <c r="F100" s="14">
        <v>10</v>
      </c>
      <c r="G100" s="52"/>
    </row>
    <row r="101" spans="1:7" ht="45.75" customHeight="1">
      <c r="A101" s="11" t="s">
        <v>266</v>
      </c>
      <c r="B101" s="11" t="s">
        <v>265</v>
      </c>
      <c r="C101" s="11" t="s">
        <v>483</v>
      </c>
      <c r="D101" s="11" t="s">
        <v>267</v>
      </c>
      <c r="E101" s="11" t="str">
        <f t="shared" si="1"/>
        <v>Cert. Copy_Marriage Diss_Other_Applicants:  Certified copy of marriage dissolution record (other applicants)</v>
      </c>
      <c r="F101" s="14">
        <v>15</v>
      </c>
      <c r="G101" s="52"/>
    </row>
    <row r="102" spans="1:7" ht="45.75" customHeight="1">
      <c r="A102" s="11" t="s">
        <v>319</v>
      </c>
      <c r="B102" s="11" t="s">
        <v>118</v>
      </c>
      <c r="C102" s="11" t="s">
        <v>484</v>
      </c>
      <c r="D102" s="11" t="s">
        <v>533</v>
      </c>
      <c r="E102" s="11" t="str">
        <f t="shared" si="1"/>
        <v>Motion Fee Family Law:  Motion Fee in Family Law Matters</v>
      </c>
      <c r="F102" s="14">
        <v>40</v>
      </c>
      <c r="G102" s="52"/>
    </row>
    <row r="103" spans="1:7" ht="45.75" customHeight="1">
      <c r="A103" s="11" t="s">
        <v>268</v>
      </c>
      <c r="B103" s="11" t="s">
        <v>121</v>
      </c>
      <c r="C103" s="11" t="s">
        <v>485</v>
      </c>
      <c r="D103" s="11" t="s">
        <v>486</v>
      </c>
      <c r="E103" s="11" t="str">
        <f t="shared" si="1"/>
        <v>Request or Stip &amp; Order w/o Hearing:  Request or stipulation &amp; order not requiring a hearing</v>
      </c>
      <c r="F103" s="14">
        <v>20</v>
      </c>
      <c r="G103" s="52"/>
    </row>
    <row r="104" spans="1:7" ht="45.75" customHeight="1">
      <c r="A104" s="11" t="s">
        <v>272</v>
      </c>
      <c r="B104" s="12" t="s">
        <v>271</v>
      </c>
      <c r="C104" s="11" t="s">
        <v>269</v>
      </c>
      <c r="D104" s="11" t="s">
        <v>270</v>
      </c>
      <c r="E104" s="11" t="str">
        <f t="shared" si="1"/>
        <v>Modify Custody or Visitation:  Filing to modify or enforce custody or visitation (surcharge to motion fee)</v>
      </c>
      <c r="F104" s="14">
        <v>25</v>
      </c>
      <c r="G104" s="52"/>
    </row>
    <row r="105" spans="1:7" ht="45.75" customHeight="1">
      <c r="A105" s="11" t="s">
        <v>275</v>
      </c>
      <c r="B105" s="11" t="s">
        <v>274</v>
      </c>
      <c r="C105" s="11" t="s">
        <v>273</v>
      </c>
      <c r="D105" s="11" t="s">
        <v>273</v>
      </c>
      <c r="E105" s="11" t="str">
        <f t="shared" si="1"/>
        <v>Returned Check:  Returned Check</v>
      </c>
      <c r="F105" s="14" t="s">
        <v>523</v>
      </c>
      <c r="G105" s="52"/>
    </row>
    <row r="106" spans="1:7" ht="45.75" customHeight="1">
      <c r="A106" s="11" t="s">
        <v>276</v>
      </c>
      <c r="B106" s="11" t="s">
        <v>276</v>
      </c>
      <c r="C106" s="11" t="s">
        <v>515</v>
      </c>
      <c r="D106" s="11" t="s">
        <v>516</v>
      </c>
      <c r="E106" s="11" t="str">
        <f t="shared" si="1"/>
        <v>Petition-Birth, Death, Marriage Record:  Petition to establish record of birth, death, or marriage</v>
      </c>
      <c r="F106" s="14">
        <v>180</v>
      </c>
      <c r="G106" s="52"/>
    </row>
    <row r="107" spans="1:7" ht="45.75" customHeight="1">
      <c r="A107" s="11" t="s">
        <v>279</v>
      </c>
      <c r="B107" s="11" t="s">
        <v>279</v>
      </c>
      <c r="C107" s="11" t="s">
        <v>277</v>
      </c>
      <c r="D107" s="11" t="s">
        <v>278</v>
      </c>
      <c r="E107" s="11" t="str">
        <f t="shared" si="1"/>
        <v>Petition for Adoption:  Petition for adoption</v>
      </c>
      <c r="F107" s="14">
        <v>20</v>
      </c>
      <c r="G107" s="52"/>
    </row>
    <row r="108" spans="1:7" ht="45.75" customHeight="1">
      <c r="A108" s="11" t="s">
        <v>281</v>
      </c>
      <c r="B108" s="11" t="s">
        <v>281</v>
      </c>
      <c r="C108" s="11" t="s">
        <v>280</v>
      </c>
      <c r="D108" s="11" t="s">
        <v>534</v>
      </c>
      <c r="E108" s="11" t="str">
        <f t="shared" si="1"/>
        <v>Appeal of Labor Comm Decision:  Appeal of Labor Commissioner's decision</v>
      </c>
      <c r="F108" s="14">
        <f>IF(OR(SuperiorCourt="Riverside",SuperiorCourt="San Francisco"),335,320)</f>
        <v>320</v>
      </c>
      <c r="G108" s="52"/>
    </row>
    <row r="109" spans="1:7" ht="45.75" customHeight="1">
      <c r="A109" s="11" t="s">
        <v>284</v>
      </c>
      <c r="B109" s="11" t="s">
        <v>283</v>
      </c>
      <c r="C109" s="11" t="s">
        <v>282</v>
      </c>
      <c r="D109" s="11" t="s">
        <v>524</v>
      </c>
      <c r="E109" s="11" t="str">
        <f t="shared" si="1"/>
        <v>Withdrawal of Guilty Plea:  Withdrawal of guilty plea or setting aside verdict</v>
      </c>
      <c r="F109" s="14" t="s">
        <v>530</v>
      </c>
      <c r="G109" s="52"/>
    </row>
    <row r="110" spans="1:7" ht="45.75" customHeight="1">
      <c r="A110" s="11" t="s">
        <v>288</v>
      </c>
      <c r="B110" s="11" t="s">
        <v>287</v>
      </c>
      <c r="C110" s="11" t="s">
        <v>286</v>
      </c>
      <c r="D110" s="11" t="s">
        <v>525</v>
      </c>
      <c r="E110" s="11" t="str">
        <f t="shared" si="1"/>
        <v>Sealing Records of Minor:  Sealing of misdemeanor conviction of minor</v>
      </c>
      <c r="F110" s="14" t="s">
        <v>530</v>
      </c>
      <c r="G110" s="52"/>
    </row>
    <row r="111" spans="1:7" ht="45.75" customHeight="1">
      <c r="A111" s="11" t="s">
        <v>291</v>
      </c>
      <c r="B111" s="11" t="s">
        <v>290</v>
      </c>
      <c r="C111" s="11" t="s">
        <v>527</v>
      </c>
      <c r="D111" s="11" t="s">
        <v>289</v>
      </c>
      <c r="E111" s="11" t="str">
        <f t="shared" si="1"/>
        <v>Civil Assessment:  Civil assessment for nonappearance or nonpayment of fine</v>
      </c>
      <c r="F111" s="14" t="s">
        <v>517</v>
      </c>
      <c r="G111" s="52"/>
    </row>
    <row r="112" spans="1:7" ht="45.75" customHeight="1">
      <c r="A112" s="11" t="s">
        <v>294</v>
      </c>
      <c r="B112" s="11" t="s">
        <v>293</v>
      </c>
      <c r="C112" s="11" t="s">
        <v>292</v>
      </c>
      <c r="D112" s="11" t="s">
        <v>535</v>
      </c>
      <c r="E112" s="11" t="str">
        <f t="shared" si="1"/>
        <v>Contempt of Court Contact Viol.:  Contempt of court - violation of order not to contact</v>
      </c>
      <c r="F112" s="14" t="s">
        <v>295</v>
      </c>
      <c r="G112" s="52"/>
    </row>
    <row r="113" spans="1:7" ht="45.75" customHeight="1">
      <c r="A113" s="17" t="s">
        <v>349</v>
      </c>
      <c r="B113" s="17" t="s">
        <v>346</v>
      </c>
      <c r="C113" s="17" t="s">
        <v>347</v>
      </c>
      <c r="D113" s="17" t="s">
        <v>354</v>
      </c>
      <c r="E113" s="17" t="str">
        <f t="shared" si="1"/>
        <v>Contempt of Court DV Violation:  Contempt of court - violation of protective order in DV</v>
      </c>
      <c r="F113" s="18" t="s">
        <v>43</v>
      </c>
      <c r="G113" s="52"/>
    </row>
    <row r="114" spans="1:7" ht="45.75" customHeight="1">
      <c r="A114" s="11" t="s">
        <v>299</v>
      </c>
      <c r="B114" s="11" t="s">
        <v>298</v>
      </c>
      <c r="C114" s="11" t="s">
        <v>296</v>
      </c>
      <c r="D114" s="11" t="s">
        <v>297</v>
      </c>
      <c r="E114" s="11" t="str">
        <f t="shared" si="1"/>
        <v>Procedure_Property_Sm Value :  Affidavit procedure for real property of small value</v>
      </c>
      <c r="F114" s="14">
        <v>20</v>
      </c>
      <c r="G114" s="52"/>
    </row>
    <row r="115" spans="1:7" ht="45.75" customHeight="1">
      <c r="A115" s="17" t="s">
        <v>348</v>
      </c>
      <c r="B115" s="17" t="s">
        <v>348</v>
      </c>
      <c r="C115" s="17" t="s">
        <v>351</v>
      </c>
      <c r="D115" s="17" t="s">
        <v>350</v>
      </c>
      <c r="E115" s="17" t="str">
        <f t="shared" si="1"/>
        <v>Guardianship Investigations:  Guardianship investigations</v>
      </c>
      <c r="F115" s="18" t="s">
        <v>62</v>
      </c>
      <c r="G115" s="52"/>
    </row>
    <row r="116" spans="1:7" ht="45.75" customHeight="1">
      <c r="A116" s="11" t="s">
        <v>302</v>
      </c>
      <c r="B116" s="11" t="s">
        <v>302</v>
      </c>
      <c r="C116" s="11" t="s">
        <v>300</v>
      </c>
      <c r="D116" s="11" t="s">
        <v>301</v>
      </c>
      <c r="E116" s="11" t="str">
        <f t="shared" si="1"/>
        <v>Information for Conservators:  Information package for conservators</v>
      </c>
      <c r="F116" s="14">
        <v>20</v>
      </c>
      <c r="G116" s="52"/>
    </row>
    <row r="117" spans="1:7" ht="45.75" customHeight="1">
      <c r="A117" s="17" t="s">
        <v>352</v>
      </c>
      <c r="B117" s="17" t="s">
        <v>352</v>
      </c>
      <c r="C117" s="17" t="s">
        <v>353</v>
      </c>
      <c r="D117" s="17" t="s">
        <v>355</v>
      </c>
      <c r="E117" s="17" t="str">
        <f t="shared" si="1"/>
        <v>Conservatorship Investigation:  Assessment for conservatorship investigation</v>
      </c>
      <c r="F117" s="18" t="s">
        <v>62</v>
      </c>
      <c r="G117" s="52"/>
    </row>
    <row r="118" spans="1:7" ht="45.75" customHeight="1">
      <c r="A118" s="11" t="s">
        <v>305</v>
      </c>
      <c r="B118" s="11" t="s">
        <v>305</v>
      </c>
      <c r="C118" s="11" t="s">
        <v>303</v>
      </c>
      <c r="D118" s="11" t="s">
        <v>304</v>
      </c>
      <c r="E118" s="11" t="str">
        <f t="shared" si="1"/>
        <v>Annual Reg. Conserv. or Guard.:  Annual filing fee for registration of private professional conservator or guardian</v>
      </c>
      <c r="F118" s="14" t="s">
        <v>306</v>
      </c>
      <c r="G118" s="52"/>
    </row>
    <row r="119" spans="1:7" ht="45.75" customHeight="1">
      <c r="A119" s="11" t="s">
        <v>308</v>
      </c>
      <c r="B119" s="11" t="s">
        <v>308</v>
      </c>
      <c r="C119" s="11" t="s">
        <v>307</v>
      </c>
      <c r="D119" s="11" t="s">
        <v>504</v>
      </c>
      <c r="E119" s="11" t="str">
        <f t="shared" si="1"/>
        <v>Petition for Summary Probate:  Petition for summary disposition of estate under $100,000</v>
      </c>
      <c r="F119" s="14">
        <v>180</v>
      </c>
      <c r="G119" s="52"/>
    </row>
    <row r="120" spans="1:7" ht="45.75" customHeight="1">
      <c r="A120" s="11" t="s">
        <v>310</v>
      </c>
      <c r="B120" s="11" t="s">
        <v>310</v>
      </c>
      <c r="C120" s="11" t="s">
        <v>526</v>
      </c>
      <c r="D120" s="11" t="s">
        <v>309</v>
      </c>
      <c r="E120" s="11" t="str">
        <f t="shared" si="1"/>
        <v>Petition for Vehicle Forfeiture:  Petition of forfeiture - Impounded vehicle</v>
      </c>
      <c r="F120" s="14">
        <v>100</v>
      </c>
      <c r="G120" s="52"/>
    </row>
    <row r="121" spans="1:7" ht="45.75" customHeight="1">
      <c r="A121" s="11" t="s">
        <v>313</v>
      </c>
      <c r="B121" s="11" t="s">
        <v>313</v>
      </c>
      <c r="C121" s="11" t="s">
        <v>311</v>
      </c>
      <c r="D121" s="11" t="s">
        <v>312</v>
      </c>
      <c r="E121" s="11" t="str">
        <f t="shared" si="1"/>
        <v>Cert of Facts UnSat Judgment:  Certificate of Facts Regarding Unsatisfied Judgment</v>
      </c>
      <c r="F121" s="14" t="s">
        <v>285</v>
      </c>
      <c r="G121" s="52"/>
    </row>
    <row r="122" spans="1:7" ht="45.75" customHeight="1">
      <c r="A122" s="11" t="s">
        <v>316</v>
      </c>
      <c r="B122" s="11" t="s">
        <v>316</v>
      </c>
      <c r="C122" s="11" t="s">
        <v>314</v>
      </c>
      <c r="D122" s="11" t="s">
        <v>315</v>
      </c>
      <c r="E122" s="11" t="str">
        <f>C122&amp;":  "&amp;D122</f>
        <v>Appeal of Parking Violation:  Appeal of parking violation</v>
      </c>
      <c r="F122" s="14">
        <v>25</v>
      </c>
      <c r="G122" s="52"/>
    </row>
    <row r="123" spans="1:7" ht="45.75" customHeight="1">
      <c r="A123" s="11"/>
      <c r="B123" s="11"/>
      <c r="C123" s="11"/>
      <c r="D123" s="11"/>
      <c r="E123" s="11"/>
      <c r="F123" s="14"/>
      <c r="G123" s="52"/>
    </row>
    <row r="124" spans="1:7" ht="45.75" customHeight="1">
      <c r="A124" s="11"/>
      <c r="B124" s="11"/>
      <c r="C124" s="11"/>
      <c r="D124" s="11"/>
      <c r="E124" s="11"/>
      <c r="F124" s="14"/>
      <c r="G124" s="52"/>
    </row>
    <row r="125" spans="1:7" ht="45.75" customHeight="1">
      <c r="A125" s="11"/>
      <c r="B125" s="11"/>
      <c r="C125" s="11"/>
      <c r="D125" s="11"/>
      <c r="E125" s="11"/>
      <c r="F125" s="14"/>
      <c r="G125" s="52"/>
    </row>
    <row r="126" spans="1:7" ht="45.75" customHeight="1">
      <c r="A126" s="11"/>
      <c r="B126" s="11"/>
      <c r="C126" s="11"/>
      <c r="D126" s="11"/>
      <c r="E126" s="11"/>
      <c r="F126" s="14"/>
      <c r="G126" s="52"/>
    </row>
    <row r="127" spans="1:7" ht="45.75" customHeight="1">
      <c r="A127" s="11"/>
      <c r="B127" s="11"/>
      <c r="C127" s="11"/>
      <c r="D127" s="11"/>
      <c r="E127" s="11"/>
      <c r="F127" s="14"/>
      <c r="G127" s="52"/>
    </row>
    <row r="128" spans="1:7" ht="45.75" customHeight="1">
      <c r="A128" s="11"/>
      <c r="B128" s="11"/>
      <c r="C128" s="11" t="s">
        <v>314</v>
      </c>
      <c r="D128" s="11" t="s">
        <v>315</v>
      </c>
      <c r="E128" s="11"/>
      <c r="F128" s="14"/>
      <c r="G128" s="52"/>
    </row>
  </sheetData>
  <sheetProtection/>
  <dataValidations count="2">
    <dataValidation type="list" allowBlank="1" showInputMessage="1" showErrorMessage="1" sqref="F2">
      <formula1>"January,February,March,April,May,June,July,August,September,October,November,December"</formula1>
    </dataValidation>
    <dataValidation type="list" allowBlank="1" showInputMessage="1" showErrorMessage="1" sqref="G2">
      <formula1>"2006,2007,2008,2009,2010"</formula1>
    </dataValidation>
  </dataValidations>
  <printOptions horizontalCentered="1"/>
  <pageMargins left="0.6" right="0.5" top="0.4" bottom="0.5" header="0.24" footer="0.24"/>
  <pageSetup fitToHeight="0" fitToWidth="1" horizontalDpi="600" verticalDpi="600" orientation="landscape" scale="79" r:id="rId2"/>
  <headerFooter alignWithMargins="0">
    <oddHeader>&amp;C&amp;"Verdana,Bold"&amp;12Schedule of AB 145 Fees</oddHeader>
    <oddFooter>&amp;LTC-145&amp;RPage &amp;P of &amp;N
October 6, 2005</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C30"/>
  <sheetViews>
    <sheetView showGridLines="0" workbookViewId="0" topLeftCell="A1">
      <selection activeCell="A1" sqref="A1"/>
    </sheetView>
  </sheetViews>
  <sheetFormatPr defaultColWidth="9.140625" defaultRowHeight="12.75"/>
  <cols>
    <col min="1" max="1" width="41.7109375" style="62" customWidth="1"/>
    <col min="2" max="2" width="27.7109375" style="62" customWidth="1"/>
    <col min="3" max="3" width="23.7109375" style="62" customWidth="1"/>
    <col min="4" max="16384" width="9.140625" style="62" customWidth="1"/>
  </cols>
  <sheetData>
    <row r="1" spans="1:3" ht="12.75">
      <c r="A1" s="81" t="str">
        <f>IF(Code!D1="PICK YOUR COURT FROM THIS LIST","COURT",Code!D1)</f>
        <v>COURT</v>
      </c>
      <c r="B1" s="82"/>
      <c r="C1" s="84" t="str">
        <f>'Report Template'!F2&amp;" "&amp;'Report Template'!G2</f>
        <v>January 2006</v>
      </c>
    </row>
    <row r="2" spans="1:3" ht="12.75">
      <c r="A2" s="81"/>
      <c r="B2" s="82"/>
      <c r="C2" s="83"/>
    </row>
    <row r="3" spans="1:3" s="6" customFormat="1" ht="15">
      <c r="A3" s="19" t="s">
        <v>650</v>
      </c>
      <c r="B3" s="19"/>
      <c r="C3" s="19"/>
    </row>
    <row r="4" spans="1:3" s="6" customFormat="1" ht="15">
      <c r="A4" s="25" t="s">
        <v>651</v>
      </c>
      <c r="B4" s="21"/>
      <c r="C4" s="20"/>
    </row>
    <row r="5" ht="12.75"/>
    <row r="6" spans="1:3" ht="57.75" customHeight="1">
      <c r="A6" s="88" t="s">
        <v>649</v>
      </c>
      <c r="B6" s="88"/>
      <c r="C6" s="88"/>
    </row>
    <row r="7" spans="1:3" ht="27" customHeight="1">
      <c r="A7" s="79"/>
      <c r="B7" s="80"/>
      <c r="C7" s="80"/>
    </row>
    <row r="8" spans="1:3" s="63" customFormat="1" ht="10.5">
      <c r="A8" s="67" t="s">
        <v>641</v>
      </c>
      <c r="B8" s="68"/>
      <c r="C8" s="69"/>
    </row>
    <row r="9" spans="1:3" s="63" customFormat="1" ht="27" customHeight="1">
      <c r="A9" s="70"/>
      <c r="B9" s="71"/>
      <c r="C9" s="72"/>
    </row>
    <row r="10" spans="1:3" s="63" customFormat="1" ht="10.5">
      <c r="A10" s="67" t="s">
        <v>642</v>
      </c>
      <c r="B10" s="68"/>
      <c r="C10" s="69" t="s">
        <v>646</v>
      </c>
    </row>
    <row r="11" spans="1:3" s="63" customFormat="1" ht="27" customHeight="1">
      <c r="A11" s="70"/>
      <c r="B11" s="71"/>
      <c r="C11" s="72"/>
    </row>
    <row r="12" spans="1:3" s="63" customFormat="1" ht="10.5">
      <c r="A12" s="67" t="s">
        <v>643</v>
      </c>
      <c r="B12" s="68" t="s">
        <v>647</v>
      </c>
      <c r="C12" s="69"/>
    </row>
    <row r="13" spans="1:3" s="63" customFormat="1" ht="27" customHeight="1">
      <c r="A13" s="70"/>
      <c r="B13" s="71"/>
      <c r="C13" s="72"/>
    </row>
    <row r="14" spans="1:3" s="63" customFormat="1" ht="10.5">
      <c r="A14" s="67" t="s">
        <v>644</v>
      </c>
      <c r="B14" s="68"/>
      <c r="C14" s="69"/>
    </row>
    <row r="15" spans="1:3" s="63" customFormat="1" ht="27" customHeight="1">
      <c r="A15" s="70"/>
      <c r="B15" s="71"/>
      <c r="C15" s="72"/>
    </row>
    <row r="16" spans="1:3" s="63" customFormat="1" ht="10.5">
      <c r="A16" s="67" t="s">
        <v>645</v>
      </c>
      <c r="B16" s="68"/>
      <c r="C16" s="69"/>
    </row>
    <row r="17" spans="1:3" ht="27" customHeight="1">
      <c r="A17" s="64"/>
      <c r="B17" s="65"/>
      <c r="C17" s="66"/>
    </row>
    <row r="19" ht="13.5" thickBot="1"/>
    <row r="20" spans="1:3" ht="13.5" thickTop="1">
      <c r="A20" s="85" t="s">
        <v>648</v>
      </c>
      <c r="B20" s="86"/>
      <c r="C20" s="87"/>
    </row>
    <row r="21" spans="1:3" ht="12.75">
      <c r="A21" s="73"/>
      <c r="B21" s="74"/>
      <c r="C21" s="75"/>
    </row>
    <row r="22" spans="1:3" ht="12.75">
      <c r="A22" s="73"/>
      <c r="B22" s="74"/>
      <c r="C22" s="75"/>
    </row>
    <row r="23" spans="1:3" ht="12.75">
      <c r="A23" s="73"/>
      <c r="B23" s="74"/>
      <c r="C23" s="75"/>
    </row>
    <row r="24" spans="1:3" ht="12.75">
      <c r="A24" s="73"/>
      <c r="B24" s="74"/>
      <c r="C24" s="75"/>
    </row>
    <row r="25" spans="1:3" ht="12.75">
      <c r="A25" s="73"/>
      <c r="B25" s="74"/>
      <c r="C25" s="75"/>
    </row>
    <row r="26" spans="1:3" ht="12.75">
      <c r="A26" s="73"/>
      <c r="B26" s="74"/>
      <c r="C26" s="75"/>
    </row>
    <row r="27" spans="1:3" ht="12.75">
      <c r="A27" s="73"/>
      <c r="B27" s="74"/>
      <c r="C27" s="75"/>
    </row>
    <row r="28" spans="1:3" ht="12.75">
      <c r="A28" s="73"/>
      <c r="B28" s="74"/>
      <c r="C28" s="75"/>
    </row>
    <row r="29" spans="1:3" ht="12.75">
      <c r="A29" s="73"/>
      <c r="B29" s="74"/>
      <c r="C29" s="75"/>
    </row>
    <row r="30" spans="1:3" ht="13.5" thickBot="1">
      <c r="A30" s="76"/>
      <c r="B30" s="77"/>
      <c r="C30" s="78"/>
    </row>
    <row r="31" ht="13.5" thickTop="1"/>
  </sheetData>
  <mergeCells count="2">
    <mergeCell ref="A20:C20"/>
    <mergeCell ref="A6:C6"/>
  </mergeCells>
  <printOptions horizontalCentered="1"/>
  <pageMargins left="0.25" right="0.25" top="1" bottom="1" header="0.5" footer="0.5"/>
  <pageSetup horizontalDpi="600" verticalDpi="600" orientation="portrait" r:id="rId2"/>
  <headerFooter alignWithMargins="0">
    <oddHeader>&amp;C&amp;"Arial,Bold"&amp;14TC-145 CERTIFCATION</oddHeader>
    <oddFooter>&amp;LTC-145&amp;RPage &amp;P
October 6, 2005</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G59"/>
  <sheetViews>
    <sheetView zoomScale="75" zoomScaleNormal="75" workbookViewId="0" topLeftCell="A1">
      <selection activeCell="A1" sqref="A1"/>
    </sheetView>
  </sheetViews>
  <sheetFormatPr defaultColWidth="9.140625" defaultRowHeight="12.75"/>
  <cols>
    <col min="1" max="1" width="15.00390625" style="1" customWidth="1"/>
    <col min="2" max="2" width="49.421875" style="4" customWidth="1"/>
    <col min="3" max="3" width="14.140625" style="28" customWidth="1"/>
    <col min="4" max="16384" width="11.421875" style="3" customWidth="1"/>
  </cols>
  <sheetData>
    <row r="1" spans="1:6" ht="12.75">
      <c r="A1" s="1" t="s">
        <v>357</v>
      </c>
      <c r="B1" s="2" t="s">
        <v>358</v>
      </c>
      <c r="C1" s="29" t="s">
        <v>561</v>
      </c>
      <c r="D1" s="5" t="s">
        <v>358</v>
      </c>
      <c r="F1" s="3" t="str">
        <f>VLOOKUP(D1,Courts,2,FALSE)</f>
        <v>County</v>
      </c>
    </row>
    <row r="2" spans="1:3" ht="12.75">
      <c r="A2" s="1" t="s">
        <v>359</v>
      </c>
      <c r="B2" s="2" t="s">
        <v>360</v>
      </c>
      <c r="C2" s="30" t="s">
        <v>562</v>
      </c>
    </row>
    <row r="3" spans="1:7" ht="12.75">
      <c r="A3" s="1" t="s">
        <v>361</v>
      </c>
      <c r="B3" s="2" t="s">
        <v>362</v>
      </c>
      <c r="C3" s="30" t="s">
        <v>563</v>
      </c>
      <c r="D3" s="3" t="s">
        <v>546</v>
      </c>
      <c r="E3" s="26">
        <v>1</v>
      </c>
      <c r="F3" s="27" t="e">
        <f>EOMONTH(DATE('Report Template'!#REF!,VLOOKUP('Report Template'!G2,Months,2,FALSE),1),0)</f>
        <v>#NAME?</v>
      </c>
      <c r="G3" s="27"/>
    </row>
    <row r="4" spans="1:5" ht="12.75">
      <c r="A4" s="1" t="s">
        <v>363</v>
      </c>
      <c r="B4" s="2" t="s">
        <v>364</v>
      </c>
      <c r="C4" s="30" t="s">
        <v>564</v>
      </c>
      <c r="D4" s="3" t="s">
        <v>547</v>
      </c>
      <c r="E4" s="26">
        <v>2</v>
      </c>
    </row>
    <row r="5" spans="1:5" ht="12.75">
      <c r="A5" s="1" t="s">
        <v>365</v>
      </c>
      <c r="B5" s="2" t="s">
        <v>366</v>
      </c>
      <c r="C5" s="30" t="s">
        <v>565</v>
      </c>
      <c r="D5" s="3" t="s">
        <v>548</v>
      </c>
      <c r="E5" s="26">
        <v>3</v>
      </c>
    </row>
    <row r="6" spans="1:5" ht="12.75">
      <c r="A6" s="1" t="s">
        <v>367</v>
      </c>
      <c r="B6" s="2" t="s">
        <v>368</v>
      </c>
      <c r="C6" s="30" t="s">
        <v>566</v>
      </c>
      <c r="D6" s="3" t="s">
        <v>549</v>
      </c>
      <c r="E6" s="26">
        <v>4</v>
      </c>
    </row>
    <row r="7" spans="1:5" ht="12.75">
      <c r="A7" s="1" t="s">
        <v>369</v>
      </c>
      <c r="B7" s="2" t="s">
        <v>370</v>
      </c>
      <c r="C7" s="30" t="s">
        <v>567</v>
      </c>
      <c r="D7" s="3" t="s">
        <v>550</v>
      </c>
      <c r="E7" s="26">
        <v>5</v>
      </c>
    </row>
    <row r="8" spans="1:5" ht="12.75">
      <c r="A8" s="1" t="s">
        <v>371</v>
      </c>
      <c r="B8" s="2" t="s">
        <v>372</v>
      </c>
      <c r="C8" s="30" t="s">
        <v>568</v>
      </c>
      <c r="D8" s="3" t="s">
        <v>551</v>
      </c>
      <c r="E8" s="26">
        <v>6</v>
      </c>
    </row>
    <row r="9" spans="1:5" ht="12.75">
      <c r="A9" s="1" t="s">
        <v>373</v>
      </c>
      <c r="B9" s="2" t="s">
        <v>374</v>
      </c>
      <c r="C9" s="30" t="s">
        <v>569</v>
      </c>
      <c r="D9" s="3" t="s">
        <v>552</v>
      </c>
      <c r="E9" s="26">
        <v>7</v>
      </c>
    </row>
    <row r="10" spans="1:5" ht="12.75">
      <c r="A10" s="1" t="s">
        <v>375</v>
      </c>
      <c r="B10" s="2" t="s">
        <v>376</v>
      </c>
      <c r="C10" s="30" t="s">
        <v>570</v>
      </c>
      <c r="D10" s="3" t="s">
        <v>553</v>
      </c>
      <c r="E10" s="26">
        <v>8</v>
      </c>
    </row>
    <row r="11" spans="1:5" ht="12.75">
      <c r="A11" s="1" t="s">
        <v>377</v>
      </c>
      <c r="B11" s="2" t="s">
        <v>378</v>
      </c>
      <c r="C11" s="30" t="s">
        <v>571</v>
      </c>
      <c r="D11" s="3" t="s">
        <v>554</v>
      </c>
      <c r="E11" s="26">
        <v>9</v>
      </c>
    </row>
    <row r="12" spans="1:5" ht="12.75">
      <c r="A12" s="1" t="s">
        <v>379</v>
      </c>
      <c r="B12" s="2" t="s">
        <v>380</v>
      </c>
      <c r="C12" s="30" t="s">
        <v>572</v>
      </c>
      <c r="D12" s="3" t="s">
        <v>555</v>
      </c>
      <c r="E12" s="26">
        <v>10</v>
      </c>
    </row>
    <row r="13" spans="1:5" ht="12.75">
      <c r="A13" s="1" t="s">
        <v>381</v>
      </c>
      <c r="B13" s="2" t="s">
        <v>382</v>
      </c>
      <c r="C13" s="30" t="s">
        <v>573</v>
      </c>
      <c r="D13" s="3" t="s">
        <v>556</v>
      </c>
      <c r="E13" s="26">
        <v>11</v>
      </c>
    </row>
    <row r="14" spans="1:5" ht="12.75">
      <c r="A14" s="1" t="s">
        <v>383</v>
      </c>
      <c r="B14" s="2" t="s">
        <v>384</v>
      </c>
      <c r="C14" s="30" t="s">
        <v>574</v>
      </c>
      <c r="D14" s="3" t="s">
        <v>557</v>
      </c>
      <c r="E14" s="26">
        <v>12</v>
      </c>
    </row>
    <row r="15" spans="1:3" ht="12.75">
      <c r="A15" s="1" t="s">
        <v>385</v>
      </c>
      <c r="B15" s="2" t="s">
        <v>386</v>
      </c>
      <c r="C15" s="30" t="s">
        <v>575</v>
      </c>
    </row>
    <row r="16" spans="1:3" ht="12.75">
      <c r="A16" s="1" t="s">
        <v>387</v>
      </c>
      <c r="B16" s="2" t="s">
        <v>388</v>
      </c>
      <c r="C16" s="30" t="s">
        <v>576</v>
      </c>
    </row>
    <row r="17" spans="1:3" ht="12.75">
      <c r="A17" s="1" t="s">
        <v>389</v>
      </c>
      <c r="B17" s="2" t="s">
        <v>390</v>
      </c>
      <c r="C17" s="30" t="s">
        <v>577</v>
      </c>
    </row>
    <row r="18" spans="1:3" ht="12.75">
      <c r="A18" s="1" t="s">
        <v>391</v>
      </c>
      <c r="B18" s="2" t="s">
        <v>392</v>
      </c>
      <c r="C18" s="30" t="s">
        <v>578</v>
      </c>
    </row>
    <row r="19" spans="1:3" ht="12.75">
      <c r="A19" s="1" t="s">
        <v>393</v>
      </c>
      <c r="B19" s="2" t="s">
        <v>394</v>
      </c>
      <c r="C19" s="30" t="s">
        <v>579</v>
      </c>
    </row>
    <row r="20" spans="1:3" ht="12.75">
      <c r="A20" s="1" t="s">
        <v>395</v>
      </c>
      <c r="B20" s="2" t="s">
        <v>396</v>
      </c>
      <c r="C20" s="30" t="s">
        <v>580</v>
      </c>
    </row>
    <row r="21" spans="1:3" ht="12.75">
      <c r="A21" s="1" t="s">
        <v>397</v>
      </c>
      <c r="B21" s="2" t="s">
        <v>398</v>
      </c>
      <c r="C21" s="30" t="s">
        <v>581</v>
      </c>
    </row>
    <row r="22" spans="1:3" ht="12.75">
      <c r="A22" s="1" t="s">
        <v>399</v>
      </c>
      <c r="B22" s="2" t="s">
        <v>400</v>
      </c>
      <c r="C22" s="30" t="s">
        <v>582</v>
      </c>
    </row>
    <row r="23" spans="1:3" ht="12.75">
      <c r="A23" s="1" t="s">
        <v>401</v>
      </c>
      <c r="B23" s="2" t="s">
        <v>402</v>
      </c>
      <c r="C23" s="30" t="s">
        <v>583</v>
      </c>
    </row>
    <row r="24" spans="1:3" ht="12.75">
      <c r="A24" s="1" t="s">
        <v>403</v>
      </c>
      <c r="B24" s="2" t="s">
        <v>404</v>
      </c>
      <c r="C24" s="30" t="s">
        <v>584</v>
      </c>
    </row>
    <row r="25" spans="1:3" ht="12.75">
      <c r="A25" s="1" t="s">
        <v>405</v>
      </c>
      <c r="B25" s="2" t="s">
        <v>406</v>
      </c>
      <c r="C25" s="30" t="s">
        <v>585</v>
      </c>
    </row>
    <row r="26" spans="1:3" ht="12.75">
      <c r="A26" s="1" t="s">
        <v>407</v>
      </c>
      <c r="B26" s="2" t="s">
        <v>408</v>
      </c>
      <c r="C26" s="30" t="s">
        <v>586</v>
      </c>
    </row>
    <row r="27" spans="1:3" ht="12.75">
      <c r="A27" s="1" t="s">
        <v>409</v>
      </c>
      <c r="B27" s="2" t="s">
        <v>410</v>
      </c>
      <c r="C27" s="30" t="s">
        <v>587</v>
      </c>
    </row>
    <row r="28" spans="1:3" ht="12.75">
      <c r="A28" s="1" t="s">
        <v>411</v>
      </c>
      <c r="B28" s="2" t="s">
        <v>412</v>
      </c>
      <c r="C28" s="30" t="s">
        <v>588</v>
      </c>
    </row>
    <row r="29" spans="1:3" ht="12.75">
      <c r="A29" s="1" t="s">
        <v>413</v>
      </c>
      <c r="B29" s="2" t="s">
        <v>414</v>
      </c>
      <c r="C29" s="30" t="s">
        <v>589</v>
      </c>
    </row>
    <row r="30" spans="1:3" ht="12.75">
      <c r="A30" s="1" t="s">
        <v>415</v>
      </c>
      <c r="B30" s="2" t="s">
        <v>416</v>
      </c>
      <c r="C30" s="30" t="s">
        <v>590</v>
      </c>
    </row>
    <row r="31" spans="1:3" ht="12.75">
      <c r="A31" s="1" t="s">
        <v>417</v>
      </c>
      <c r="B31" s="2" t="s">
        <v>418</v>
      </c>
      <c r="C31" s="30" t="s">
        <v>591</v>
      </c>
    </row>
    <row r="32" spans="1:3" ht="12.75">
      <c r="A32" s="1" t="s">
        <v>419</v>
      </c>
      <c r="B32" s="2" t="s">
        <v>420</v>
      </c>
      <c r="C32" s="30" t="s">
        <v>592</v>
      </c>
    </row>
    <row r="33" spans="1:3" ht="12.75">
      <c r="A33" s="1" t="s">
        <v>421</v>
      </c>
      <c r="B33" s="2" t="s">
        <v>422</v>
      </c>
      <c r="C33" s="30" t="s">
        <v>593</v>
      </c>
    </row>
    <row r="34" spans="1:3" ht="12.75">
      <c r="A34" s="1" t="s">
        <v>623</v>
      </c>
      <c r="B34" s="2" t="s">
        <v>624</v>
      </c>
      <c r="C34" s="30" t="s">
        <v>625</v>
      </c>
    </row>
    <row r="35" spans="1:3" ht="12.75">
      <c r="A35" s="1" t="s">
        <v>423</v>
      </c>
      <c r="B35" s="2" t="s">
        <v>424</v>
      </c>
      <c r="C35" s="30" t="s">
        <v>594</v>
      </c>
    </row>
    <row r="36" spans="1:3" ht="12.75">
      <c r="A36" s="1" t="s">
        <v>425</v>
      </c>
      <c r="B36" s="2" t="s">
        <v>426</v>
      </c>
      <c r="C36" s="30" t="s">
        <v>595</v>
      </c>
    </row>
    <row r="37" spans="1:3" ht="12.75">
      <c r="A37" s="1" t="s">
        <v>626</v>
      </c>
      <c r="B37" s="2" t="s">
        <v>627</v>
      </c>
      <c r="C37" s="30" t="s">
        <v>628</v>
      </c>
    </row>
    <row r="38" spans="1:3" ht="12.75">
      <c r="A38" s="1" t="s">
        <v>427</v>
      </c>
      <c r="B38" s="2" t="s">
        <v>428</v>
      </c>
      <c r="C38" s="30" t="s">
        <v>596</v>
      </c>
    </row>
    <row r="39" spans="1:3" ht="12.75">
      <c r="A39" s="1" t="s">
        <v>629</v>
      </c>
      <c r="B39" s="2" t="s">
        <v>630</v>
      </c>
      <c r="C39" s="30" t="s">
        <v>631</v>
      </c>
    </row>
    <row r="40" spans="1:3" ht="12.75">
      <c r="A40" s="1" t="s">
        <v>429</v>
      </c>
      <c r="B40" s="2" t="s">
        <v>430</v>
      </c>
      <c r="C40" s="30" t="s">
        <v>597</v>
      </c>
    </row>
    <row r="41" spans="1:3" ht="25.5">
      <c r="A41" s="1" t="s">
        <v>431</v>
      </c>
      <c r="B41" s="2" t="s">
        <v>432</v>
      </c>
      <c r="C41" s="30" t="s">
        <v>598</v>
      </c>
    </row>
    <row r="42" spans="1:3" ht="12.75">
      <c r="A42" s="1" t="s">
        <v>433</v>
      </c>
      <c r="B42" s="2" t="s">
        <v>434</v>
      </c>
      <c r="C42" s="30" t="s">
        <v>599</v>
      </c>
    </row>
    <row r="43" spans="1:3" ht="12.75">
      <c r="A43" s="1" t="s">
        <v>435</v>
      </c>
      <c r="B43" s="2" t="s">
        <v>436</v>
      </c>
      <c r="C43" s="30" t="s">
        <v>600</v>
      </c>
    </row>
    <row r="44" spans="1:3" ht="12.75">
      <c r="A44" s="1" t="s">
        <v>437</v>
      </c>
      <c r="B44" s="2" t="s">
        <v>438</v>
      </c>
      <c r="C44" s="30" t="s">
        <v>601</v>
      </c>
    </row>
    <row r="45" spans="1:3" ht="12.75">
      <c r="A45" s="1" t="s">
        <v>439</v>
      </c>
      <c r="B45" s="2" t="s">
        <v>440</v>
      </c>
      <c r="C45" s="30" t="s">
        <v>602</v>
      </c>
    </row>
    <row r="46" spans="1:3" ht="12.75">
      <c r="A46" s="1" t="s">
        <v>441</v>
      </c>
      <c r="B46" s="2" t="s">
        <v>442</v>
      </c>
      <c r="C46" s="30" t="s">
        <v>603</v>
      </c>
    </row>
    <row r="47" spans="1:3" ht="12.75">
      <c r="A47" s="1" t="s">
        <v>443</v>
      </c>
      <c r="B47" s="2" t="s">
        <v>444</v>
      </c>
      <c r="C47" s="30" t="s">
        <v>604</v>
      </c>
    </row>
    <row r="48" spans="1:3" ht="12.75">
      <c r="A48" s="1" t="s">
        <v>445</v>
      </c>
      <c r="B48" s="2" t="s">
        <v>446</v>
      </c>
      <c r="C48" s="30" t="s">
        <v>605</v>
      </c>
    </row>
    <row r="49" spans="1:3" ht="12.75">
      <c r="A49" s="1" t="s">
        <v>447</v>
      </c>
      <c r="B49" s="2" t="s">
        <v>448</v>
      </c>
      <c r="C49" s="30" t="s">
        <v>606</v>
      </c>
    </row>
    <row r="50" spans="1:3" ht="12.75">
      <c r="A50" s="1" t="s">
        <v>449</v>
      </c>
      <c r="B50" s="2" t="s">
        <v>450</v>
      </c>
      <c r="C50" s="30" t="s">
        <v>607</v>
      </c>
    </row>
    <row r="51" spans="1:3" ht="12.75">
      <c r="A51" s="1" t="s">
        <v>451</v>
      </c>
      <c r="B51" s="2" t="s">
        <v>452</v>
      </c>
      <c r="C51" s="30" t="s">
        <v>608</v>
      </c>
    </row>
    <row r="52" spans="1:3" ht="12.75">
      <c r="A52" s="1" t="s">
        <v>453</v>
      </c>
      <c r="B52" s="2" t="s">
        <v>454</v>
      </c>
      <c r="C52" s="30" t="s">
        <v>609</v>
      </c>
    </row>
    <row r="53" spans="1:3" ht="12.75">
      <c r="A53" s="1" t="s">
        <v>455</v>
      </c>
      <c r="B53" s="2" t="s">
        <v>456</v>
      </c>
      <c r="C53" s="30" t="s">
        <v>610</v>
      </c>
    </row>
    <row r="54" spans="1:3" ht="12.75">
      <c r="A54" s="1" t="s">
        <v>457</v>
      </c>
      <c r="B54" s="2" t="s">
        <v>458</v>
      </c>
      <c r="C54" s="30" t="s">
        <v>611</v>
      </c>
    </row>
    <row r="55" spans="1:3" ht="12.75">
      <c r="A55" s="1" t="s">
        <v>459</v>
      </c>
      <c r="B55" s="2" t="s">
        <v>460</v>
      </c>
      <c r="C55" s="30" t="s">
        <v>612</v>
      </c>
    </row>
    <row r="56" spans="1:3" ht="12.75">
      <c r="A56" s="1" t="s">
        <v>461</v>
      </c>
      <c r="B56" s="2" t="s">
        <v>462</v>
      </c>
      <c r="C56" s="30" t="s">
        <v>613</v>
      </c>
    </row>
    <row r="57" spans="1:3" ht="12.75">
      <c r="A57" s="1" t="s">
        <v>463</v>
      </c>
      <c r="B57" s="2" t="s">
        <v>464</v>
      </c>
      <c r="C57" s="30" t="s">
        <v>614</v>
      </c>
    </row>
    <row r="58" spans="1:3" ht="12.75">
      <c r="A58" s="1" t="s">
        <v>465</v>
      </c>
      <c r="B58" s="2" t="s">
        <v>466</v>
      </c>
      <c r="C58" s="30" t="s">
        <v>615</v>
      </c>
    </row>
    <row r="59" spans="1:3" ht="12.75">
      <c r="A59" s="1" t="s">
        <v>467</v>
      </c>
      <c r="B59" s="2" t="s">
        <v>468</v>
      </c>
      <c r="C59" s="30" t="s">
        <v>616</v>
      </c>
    </row>
  </sheetData>
  <sheetProtection/>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Administrative Office of the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Leibowitz</dc:creator>
  <cp:keywords/>
  <dc:description/>
  <cp:lastModifiedBy>Brady</cp:lastModifiedBy>
  <cp:lastPrinted>2005-10-07T00:43:52Z</cp:lastPrinted>
  <dcterms:created xsi:type="dcterms:W3CDTF">2005-08-01T22:21:34Z</dcterms:created>
  <dcterms:modified xsi:type="dcterms:W3CDTF">2005-10-07T17:40:52Z</dcterms:modified>
  <cp:category/>
  <cp:version/>
  <cp:contentType/>
  <cp:contentStatus/>
</cp:coreProperties>
</file>