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48" windowWidth="6000" windowHeight="6528"/>
  </bookViews>
  <sheets>
    <sheet name="VLF" sheetId="51" r:id="rId1"/>
  </sheets>
  <definedNames>
    <definedName name="charts">#REF!</definedName>
    <definedName name="page0304">#REF!</definedName>
    <definedName name="page0809">#REF!</definedName>
    <definedName name="page1">#REF!</definedName>
    <definedName name="PAGE2">#REF!</definedName>
    <definedName name="PAGE3">#REF!</definedName>
    <definedName name="picture">#REF!</definedName>
  </definedNames>
  <calcPr calcId="145621"/>
  <customWorkbookViews>
    <customWorkbookView name="apease - Personal View" guid="{B67B00E3-C114-47BC-ADC3-D78D3EE2E511}" mergeInterval="0" personalView="1" maximized="1" windowWidth="1020" windowHeight="527" activeSheetId="4"/>
    <customWorkbookView name="Pease - Personal View" guid="{940DA484-8834-4DAD-A426-1156B9D774D7}" mergeInterval="0" personalView="1" maximized="1" windowWidth="1020" windowHeight="587" activeSheetId="3" showStatusbar="0"/>
  </customWorkbookViews>
</workbook>
</file>

<file path=xl/calcChain.xml><?xml version="1.0" encoding="utf-8"?>
<calcChain xmlns="http://schemas.openxmlformats.org/spreadsheetml/2006/main">
  <c r="C27" i="51" l="1"/>
  <c r="C28" i="51"/>
  <c r="C29" i="51"/>
  <c r="C30" i="51"/>
  <c r="C31" i="51"/>
  <c r="C32" i="51"/>
  <c r="C33" i="51"/>
  <c r="C34" i="51"/>
  <c r="C26" i="51"/>
  <c r="C25" i="51"/>
  <c r="C24" i="51"/>
  <c r="C23" i="51"/>
  <c r="D34" i="51"/>
  <c r="E34" i="51" s="1"/>
  <c r="D33" i="51"/>
  <c r="E33" i="51" s="1"/>
  <c r="D32" i="51"/>
  <c r="E32" i="51" s="1"/>
  <c r="D31" i="51"/>
  <c r="E31" i="51" s="1"/>
  <c r="D30" i="51"/>
  <c r="E30" i="51" s="1"/>
  <c r="D29" i="51"/>
  <c r="E29" i="51" s="1"/>
  <c r="D28" i="51"/>
  <c r="E28" i="51" s="1"/>
  <c r="D27" i="51"/>
  <c r="E27" i="51" s="1"/>
  <c r="D26" i="51"/>
  <c r="E26" i="51" s="1"/>
  <c r="D25" i="51"/>
  <c r="E25" i="51" s="1"/>
  <c r="D24" i="51"/>
  <c r="E24" i="51" s="1"/>
  <c r="D23" i="51"/>
  <c r="E23" i="51" s="1"/>
  <c r="C35" i="51"/>
  <c r="B35" i="51"/>
  <c r="C18" i="51"/>
  <c r="B18" i="51"/>
  <c r="D5" i="51"/>
  <c r="D17" i="51"/>
  <c r="E17" i="51" s="1"/>
  <c r="D16" i="51"/>
  <c r="E16" i="51" s="1"/>
  <c r="D15" i="51"/>
  <c r="E15" i="51" s="1"/>
  <c r="D14" i="51"/>
  <c r="E14" i="51" s="1"/>
  <c r="D13" i="51"/>
  <c r="E13" i="51" s="1"/>
  <c r="D12" i="51"/>
  <c r="E12" i="51" s="1"/>
  <c r="D11" i="51"/>
  <c r="E11" i="51" s="1"/>
  <c r="D10" i="51"/>
  <c r="E10" i="51" s="1"/>
  <c r="D9" i="51"/>
  <c r="E9" i="51" s="1"/>
  <c r="D8" i="51"/>
  <c r="E8" i="51" s="1"/>
  <c r="D7" i="51"/>
  <c r="E7" i="51" s="1"/>
  <c r="D6" i="51"/>
  <c r="E6" i="51" s="1"/>
  <c r="D35" i="51" l="1"/>
  <c r="E35" i="51"/>
  <c r="D18" i="51"/>
  <c r="E18" i="51" s="1"/>
  <c r="E5" i="51"/>
</calcChain>
</file>

<file path=xl/sharedStrings.xml><?xml version="1.0" encoding="utf-8"?>
<sst xmlns="http://schemas.openxmlformats.org/spreadsheetml/2006/main" count="41" uniqueCount="24">
  <si>
    <t>TOTAL</t>
  </si>
  <si>
    <t>July</t>
  </si>
  <si>
    <t>May</t>
  </si>
  <si>
    <t>MONTH</t>
  </si>
  <si>
    <t>DIFF.</t>
  </si>
  <si>
    <t>% 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</si>
  <si>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</si>
  <si>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</si>
  <si>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</si>
  <si>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</si>
  <si>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</si>
  <si>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</si>
  <si>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</si>
  <si>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</si>
  <si>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</si>
  <si>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June </t>
  </si>
  <si>
    <t>2010-11</t>
  </si>
  <si>
    <t>2011-12</t>
  </si>
  <si>
    <t>SB-89</t>
  </si>
  <si>
    <t>2012-13</t>
  </si>
  <si>
    <t>STATEWIDE VLF (includes VLF Collections)</t>
  </si>
  <si>
    <t>FY 2011-12 vs. FY 2010-11</t>
  </si>
  <si>
    <t>Source: Amounts from 1991 Realignment monthly reconciliaton found in State Controller's Office website.</t>
  </si>
  <si>
    <t>FY 2012-13 vs. FY 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</si>
</sst>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0" fontId="0" fillId="0" borderId="1" xfId="0" applyNumberFormat="1" applyBorder="1" applyAlignment="1">
      <alignment horizontal="center"/>
    </xf>
    <xf numFmtId="0" fontId="2" fillId="2" borderId="4" xfId="0" applyFont="1" applyFill="1" applyBorder="1"/>
    <xf numFmtId="40" fontId="2" fillId="2" borderId="5" xfId="0" applyNumberFormat="1" applyFont="1" applyFill="1" applyBorder="1" applyAlignment="1">
      <alignment horizontal="center"/>
    </xf>
    <xf numFmtId="10" fontId="2" fillId="2" borderId="6" xfId="1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9" xfId="0" quotePrefix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40" fontId="0" fillId="0" borderId="10" xfId="0" applyNumberFormat="1" applyBorder="1" applyAlignment="1">
      <alignment horizontal="center"/>
    </xf>
    <xf numFmtId="10" fontId="1" fillId="0" borderId="11" xfId="1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F9" sqref="F9"/>
    </sheetView>
  </sheetViews>
  <sheetFormatPr defaultRowHeight="13.2" x14ac:dyDescent="0.25"/>
  <cols>
    <col min="1" max="1" width="11.33203125" customWidth="1"/>
    <col min="2" max="2" width="22.5546875" bestFit="1" customWidth="1"/>
    <col min="3" max="3" width="22" bestFit="1" customWidth="1"/>
    <col min="4" max="4" width="20.5546875" bestFit="1" customWidth="1"/>
    <col min="5" max="5" width="12.44140625" customWidth="1"/>
  </cols>
  <sheetData>
    <row r="1" spans="1:5" ht="15.6" x14ac:dyDescent="0.3">
      <c r="A1" s="12" t="s">
        <v>20</v>
      </c>
    </row>
    <row r="2" spans="1:5" ht="13.8" thickBot="1" x14ac:dyDescent="0.3"/>
    <row r="3" spans="1:5" x14ac:dyDescent="0.25">
      <c r="A3" s="14" t="s">
        <v>21</v>
      </c>
      <c r="B3" s="15"/>
      <c r="C3" s="15"/>
      <c r="D3" s="15"/>
      <c r="E3" s="16"/>
    </row>
    <row r="4" spans="1:5" x14ac:dyDescent="0.25">
      <c r="A4" s="5" t="s">
        <v>3</v>
      </c>
      <c r="B4" s="6" t="s">
        <v>17</v>
      </c>
      <c r="C4" s="6" t="s">
        <v>16</v>
      </c>
      <c r="D4" s="6" t="s">
        <v>4</v>
      </c>
      <c r="E4" s="7" t="s">
        <v>5</v>
      </c>
    </row>
    <row r="5" spans="1:5" x14ac:dyDescent="0.25">
      <c r="A5" s="8" t="s">
        <v>6</v>
      </c>
      <c r="B5" s="1">
        <v>73573730.959999993</v>
      </c>
      <c r="C5" s="1">
        <v>129280551.08</v>
      </c>
      <c r="D5" s="1">
        <f>IF(SUM(B5-C5)=0," ",B5-C5)</f>
        <v>-55706820.120000005</v>
      </c>
      <c r="E5" s="11">
        <f t="shared" ref="E5:E17" si="0">IF(ISERR(D5/C5), " ",D5/C5)</f>
        <v>-0.43089869013265664</v>
      </c>
    </row>
    <row r="6" spans="1:5" x14ac:dyDescent="0.25">
      <c r="A6" s="9" t="s">
        <v>7</v>
      </c>
      <c r="B6" s="1">
        <v>149573854.81999999</v>
      </c>
      <c r="C6" s="1">
        <v>158779190.81</v>
      </c>
      <c r="D6" s="10">
        <f t="shared" ref="D6:D17" si="1">IF(SUM(B6-C6)=0," ",B6-C6)</f>
        <v>-9205335.9900000095</v>
      </c>
      <c r="E6" s="11">
        <f t="shared" si="0"/>
        <v>-5.7975707918900998E-2</v>
      </c>
    </row>
    <row r="7" spans="1:5" x14ac:dyDescent="0.25">
      <c r="A7" s="9" t="s">
        <v>8</v>
      </c>
      <c r="B7" s="1">
        <v>109030022</v>
      </c>
      <c r="C7" s="1">
        <v>116872784.03</v>
      </c>
      <c r="D7" s="1">
        <f t="shared" si="1"/>
        <v>-7842762.0300000012</v>
      </c>
      <c r="E7" s="11">
        <f t="shared" si="0"/>
        <v>-6.7105118570520636E-2</v>
      </c>
    </row>
    <row r="8" spans="1:5" x14ac:dyDescent="0.25">
      <c r="A8" s="9" t="s">
        <v>9</v>
      </c>
      <c r="B8" s="1">
        <v>105217050.45999999</v>
      </c>
      <c r="C8" s="1">
        <v>105740213.19</v>
      </c>
      <c r="D8" s="1">
        <f t="shared" si="1"/>
        <v>-523162.73000000417</v>
      </c>
      <c r="E8" s="11">
        <f t="shared" si="0"/>
        <v>-4.9476231815416879E-3</v>
      </c>
    </row>
    <row r="9" spans="1:5" x14ac:dyDescent="0.25">
      <c r="A9" s="9" t="s">
        <v>10</v>
      </c>
      <c r="B9" s="1">
        <v>111505320.39</v>
      </c>
      <c r="C9" s="1">
        <v>112669517.56</v>
      </c>
      <c r="D9" s="1">
        <f t="shared" si="1"/>
        <v>-1164197.1700000018</v>
      </c>
      <c r="E9" s="11">
        <f t="shared" si="0"/>
        <v>-1.0332849516108302E-2</v>
      </c>
    </row>
    <row r="10" spans="1:5" x14ac:dyDescent="0.25">
      <c r="A10" s="9" t="s">
        <v>11</v>
      </c>
      <c r="B10" s="1">
        <v>107357877.15000001</v>
      </c>
      <c r="C10" s="1">
        <v>113974061.23999999</v>
      </c>
      <c r="D10" s="1">
        <f t="shared" si="1"/>
        <v>-6616184.0899999887</v>
      </c>
      <c r="E10" s="11">
        <f t="shared" si="0"/>
        <v>-5.8049910813198193E-2</v>
      </c>
    </row>
    <row r="11" spans="1:5" x14ac:dyDescent="0.25">
      <c r="A11" s="9" t="s">
        <v>12</v>
      </c>
      <c r="B11" s="1">
        <v>121007726.09999999</v>
      </c>
      <c r="C11" s="1">
        <v>103340582.56999999</v>
      </c>
      <c r="D11" s="1">
        <f t="shared" si="1"/>
        <v>17667143.530000001</v>
      </c>
      <c r="E11" s="11">
        <f t="shared" si="0"/>
        <v>0.17096036320515975</v>
      </c>
    </row>
    <row r="12" spans="1:5" x14ac:dyDescent="0.25">
      <c r="A12" s="9" t="s">
        <v>13</v>
      </c>
      <c r="B12" s="1">
        <v>118001634.93000001</v>
      </c>
      <c r="C12" s="1">
        <v>116624093.73</v>
      </c>
      <c r="D12" s="1">
        <f t="shared" si="1"/>
        <v>1377541.200000003</v>
      </c>
      <c r="E12" s="11">
        <f t="shared" si="0"/>
        <v>1.1811806256683037E-2</v>
      </c>
    </row>
    <row r="13" spans="1:5" x14ac:dyDescent="0.25">
      <c r="A13" s="9" t="s">
        <v>14</v>
      </c>
      <c r="B13" s="1">
        <v>115758131.29000001</v>
      </c>
      <c r="C13" s="1">
        <v>132724083.53</v>
      </c>
      <c r="D13" s="1">
        <f t="shared" si="1"/>
        <v>-16965952.239999995</v>
      </c>
      <c r="E13" s="11">
        <f t="shared" si="0"/>
        <v>-0.12782873905597647</v>
      </c>
    </row>
    <row r="14" spans="1:5" x14ac:dyDescent="0.25">
      <c r="A14" s="9" t="s">
        <v>2</v>
      </c>
      <c r="B14" s="1">
        <v>120332013.90000001</v>
      </c>
      <c r="C14" s="1">
        <v>93643743.269999996</v>
      </c>
      <c r="D14" s="1">
        <f t="shared" si="1"/>
        <v>26688270.63000001</v>
      </c>
      <c r="E14" s="11">
        <f t="shared" si="0"/>
        <v>0.28499790480449483</v>
      </c>
    </row>
    <row r="15" spans="1:5" x14ac:dyDescent="0.25">
      <c r="A15" s="9" t="s">
        <v>15</v>
      </c>
      <c r="B15" s="1">
        <v>127020931.87</v>
      </c>
      <c r="C15" s="1">
        <v>99959384.709999993</v>
      </c>
      <c r="D15" s="1">
        <f t="shared" si="1"/>
        <v>27061547.160000011</v>
      </c>
      <c r="E15" s="11">
        <f t="shared" si="0"/>
        <v>0.27072542751749012</v>
      </c>
    </row>
    <row r="16" spans="1:5" x14ac:dyDescent="0.25">
      <c r="A16" s="9" t="s">
        <v>1</v>
      </c>
      <c r="B16" s="1">
        <v>82342550.670000002</v>
      </c>
      <c r="C16" s="1">
        <v>64315109.869999997</v>
      </c>
      <c r="D16" s="1">
        <f t="shared" si="1"/>
        <v>18027440.800000004</v>
      </c>
      <c r="E16" s="11">
        <f t="shared" si="0"/>
        <v>0.28029868620980097</v>
      </c>
    </row>
    <row r="17" spans="1:5" x14ac:dyDescent="0.25">
      <c r="A17" s="9" t="s">
        <v>18</v>
      </c>
      <c r="B17" s="1">
        <v>0</v>
      </c>
      <c r="C17" s="1">
        <v>96556336.510000005</v>
      </c>
      <c r="D17" s="1">
        <f t="shared" si="1"/>
        <v>-96556336.510000005</v>
      </c>
      <c r="E17" s="11">
        <f t="shared" si="0"/>
        <v>-1</v>
      </c>
    </row>
    <row r="18" spans="1:5" ht="13.8" thickBot="1" x14ac:dyDescent="0.3">
      <c r="A18" s="2" t="s">
        <v>0</v>
      </c>
      <c r="B18" s="3">
        <f>SUM(B5:B17)</f>
        <v>1340720844.54</v>
      </c>
      <c r="C18" s="3">
        <f>SUM(C5:C17)</f>
        <v>1444479652.0999999</v>
      </c>
      <c r="D18" s="3">
        <f>SUM(D5:D17)</f>
        <v>-103758807.55999997</v>
      </c>
      <c r="E18" s="4">
        <f t="shared" ref="E18" si="2">IF(ISERR(D18/C18), " ",D18/C18)</f>
        <v>-7.1831269764966441E-2</v>
      </c>
    </row>
    <row r="20" spans="1:5" ht="13.8" thickBot="1" x14ac:dyDescent="0.3"/>
    <row r="21" spans="1:5" x14ac:dyDescent="0.25">
      <c r="A21" s="14" t="s">
        <v>23</v>
      </c>
      <c r="B21" s="15"/>
      <c r="C21" s="15"/>
      <c r="D21" s="15"/>
      <c r="E21" s="16"/>
    </row>
    <row r="22" spans="1:5" x14ac:dyDescent="0.25">
      <c r="A22" s="5" t="s">
        <v>3</v>
      </c>
      <c r="B22" s="6" t="s">
        <v>19</v>
      </c>
      <c r="C22" s="6" t="s">
        <v>17</v>
      </c>
      <c r="D22" s="6" t="s">
        <v>4</v>
      </c>
      <c r="E22" s="7" t="s">
        <v>5</v>
      </c>
    </row>
    <row r="23" spans="1:5" x14ac:dyDescent="0.25">
      <c r="A23" s="8" t="s">
        <v>6</v>
      </c>
      <c r="B23" s="1">
        <v>137464370.86999997</v>
      </c>
      <c r="C23" s="1">
        <f>+B5</f>
        <v>73573730.959999993</v>
      </c>
      <c r="D23" s="1">
        <f t="shared" ref="D23:D34" si="3">IF(SUM(B23-C23)=0," ",B23-C23)</f>
        <v>63890639.909999982</v>
      </c>
      <c r="E23" s="11">
        <f t="shared" ref="E23:E35" si="4">IF(ISERR(D23/C23), " ",D23/C23)</f>
        <v>0.86838928889898981</v>
      </c>
    </row>
    <row r="24" spans="1:5" x14ac:dyDescent="0.25">
      <c r="A24" s="9" t="s">
        <v>7</v>
      </c>
      <c r="B24" s="1">
        <v>141542509.73000002</v>
      </c>
      <c r="C24" s="1">
        <f>+B6</f>
        <v>149573854.81999999</v>
      </c>
      <c r="D24" s="10">
        <f t="shared" si="3"/>
        <v>-8031345.0899999738</v>
      </c>
      <c r="E24" s="11">
        <f t="shared" si="4"/>
        <v>-5.3694845931897967E-2</v>
      </c>
    </row>
    <row r="25" spans="1:5" x14ac:dyDescent="0.25">
      <c r="A25" s="9" t="s">
        <v>8</v>
      </c>
      <c r="B25" s="1">
        <v>114951768.90000001</v>
      </c>
      <c r="C25" s="1">
        <f>+B7</f>
        <v>109030022</v>
      </c>
      <c r="D25" s="10">
        <f>IF(SUM(B25-C25)=0," ",B25-C25)</f>
        <v>5921746.900000006</v>
      </c>
      <c r="E25" s="11">
        <f>IF(ISERR(D25/C25), " ",D25/C25)</f>
        <v>5.4312993718372414E-2</v>
      </c>
    </row>
    <row r="26" spans="1:5" x14ac:dyDescent="0.25">
      <c r="A26" s="9" t="s">
        <v>9</v>
      </c>
      <c r="B26" s="1">
        <v>117307571.72</v>
      </c>
      <c r="C26" s="1">
        <f>+B8</f>
        <v>105217050.45999999</v>
      </c>
      <c r="D26" s="1">
        <f t="shared" si="3"/>
        <v>12090521.260000005</v>
      </c>
      <c r="E26" s="11">
        <f t="shared" si="4"/>
        <v>0.11491028504544915</v>
      </c>
    </row>
    <row r="27" spans="1:5" x14ac:dyDescent="0.25">
      <c r="A27" s="9" t="s">
        <v>10</v>
      </c>
      <c r="B27" s="1">
        <v>115074608.05999999</v>
      </c>
      <c r="C27" s="1">
        <f t="shared" ref="C27:C34" si="5">+B9</f>
        <v>111505320.39</v>
      </c>
      <c r="D27" s="1">
        <f t="shared" si="3"/>
        <v>3569287.6699999869</v>
      </c>
      <c r="E27" s="11">
        <f t="shared" si="4"/>
        <v>3.2010021203616817E-2</v>
      </c>
    </row>
    <row r="28" spans="1:5" x14ac:dyDescent="0.25">
      <c r="A28" s="9" t="s">
        <v>11</v>
      </c>
      <c r="B28" s="1">
        <v>105983002.59999999</v>
      </c>
      <c r="C28" s="1">
        <f t="shared" si="5"/>
        <v>107357877.15000001</v>
      </c>
      <c r="D28" s="1">
        <f t="shared" si="3"/>
        <v>-1374874.5500000119</v>
      </c>
      <c r="E28" s="11">
        <f t="shared" si="4"/>
        <v>-1.2806461775311024E-2</v>
      </c>
    </row>
    <row r="29" spans="1:5" x14ac:dyDescent="0.25">
      <c r="A29" s="9" t="s">
        <v>12</v>
      </c>
      <c r="B29" s="1">
        <v>141135379.22</v>
      </c>
      <c r="C29" s="1">
        <f t="shared" si="5"/>
        <v>121007726.09999999</v>
      </c>
      <c r="D29" s="1">
        <f t="shared" si="3"/>
        <v>20127653.120000005</v>
      </c>
      <c r="E29" s="11">
        <f t="shared" si="4"/>
        <v>0.16633361991586093</v>
      </c>
    </row>
    <row r="30" spans="1:5" x14ac:dyDescent="0.25">
      <c r="A30" s="9" t="s">
        <v>13</v>
      </c>
      <c r="B30" s="1">
        <v>113880696.72999999</v>
      </c>
      <c r="C30" s="1">
        <f t="shared" si="5"/>
        <v>118001634.93000001</v>
      </c>
      <c r="D30" s="1">
        <f t="shared" si="3"/>
        <v>-4120938.2000000179</v>
      </c>
      <c r="E30" s="11">
        <f t="shared" si="4"/>
        <v>-3.4922721218605221E-2</v>
      </c>
    </row>
    <row r="31" spans="1:5" x14ac:dyDescent="0.25">
      <c r="A31" s="9" t="s">
        <v>14</v>
      </c>
      <c r="B31" s="1">
        <v>136423223.99000001</v>
      </c>
      <c r="C31" s="1">
        <f t="shared" si="5"/>
        <v>115758131.29000001</v>
      </c>
      <c r="D31" s="1">
        <f t="shared" si="3"/>
        <v>20665092.700000003</v>
      </c>
      <c r="E31" s="11">
        <f t="shared" si="4"/>
        <v>0.17851957758569309</v>
      </c>
    </row>
    <row r="32" spans="1:5" x14ac:dyDescent="0.25">
      <c r="A32" s="9" t="s">
        <v>2</v>
      </c>
      <c r="B32" s="1">
        <v>123924657.58999999</v>
      </c>
      <c r="C32" s="1">
        <f t="shared" si="5"/>
        <v>120332013.90000001</v>
      </c>
      <c r="D32" s="1">
        <f t="shared" si="3"/>
        <v>3592643.6899999827</v>
      </c>
      <c r="E32" s="11">
        <f t="shared" si="4"/>
        <v>2.9856092103516123E-2</v>
      </c>
    </row>
    <row r="33" spans="1:5" x14ac:dyDescent="0.25">
      <c r="A33" s="9" t="s">
        <v>15</v>
      </c>
      <c r="B33" s="1">
        <v>131984910.38</v>
      </c>
      <c r="C33" s="1">
        <f t="shared" si="5"/>
        <v>127020931.87</v>
      </c>
      <c r="D33" s="1">
        <f t="shared" si="3"/>
        <v>4963978.5099999905</v>
      </c>
      <c r="E33" s="11">
        <f t="shared" si="4"/>
        <v>3.9080003877474234E-2</v>
      </c>
    </row>
    <row r="34" spans="1:5" x14ac:dyDescent="0.25">
      <c r="A34" s="9" t="s">
        <v>1</v>
      </c>
      <c r="B34" s="1">
        <v>75128629.260000005</v>
      </c>
      <c r="C34" s="1">
        <f t="shared" si="5"/>
        <v>82342550.670000002</v>
      </c>
      <c r="D34" s="1">
        <f t="shared" si="3"/>
        <v>-7213921.4099999964</v>
      </c>
      <c r="E34" s="11">
        <f t="shared" si="4"/>
        <v>-8.760867074558884E-2</v>
      </c>
    </row>
    <row r="35" spans="1:5" ht="13.8" thickBot="1" x14ac:dyDescent="0.3">
      <c r="A35" s="2" t="s">
        <v>0</v>
      </c>
      <c r="B35" s="3">
        <f>SUM(B23:B34)</f>
        <v>1454801329.05</v>
      </c>
      <c r="C35" s="3">
        <f t="shared" ref="C35:D35" si="6">SUM(C23:C34)</f>
        <v>1340720844.54</v>
      </c>
      <c r="D35" s="3">
        <f t="shared" si="6"/>
        <v>114080484.50999996</v>
      </c>
      <c r="E35" s="4">
        <f t="shared" si="4"/>
        <v>8.5088916887199481E-2</v>
      </c>
    </row>
    <row r="38" spans="1:5" x14ac:dyDescent="0.25">
      <c r="A38" s="13" t="s">
        <v>22</v>
      </c>
    </row>
  </sheetData>
  <mergeCells count="2">
    <mergeCell ref="A3:E3"/>
    <mergeCell ref="A21:E21"/>
  </mergeCells>
  <conditionalFormatting sqref="E23:E35 E5:E18">
    <cfRule type="cellIs" dxfId="1" priority="5" stopIfTrue="1" operator="lessThan">
      <formula>0</formula>
    </cfRule>
  </conditionalFormatting>
  <conditionalFormatting sqref="E35">
    <cfRule type="cellIs" dxfId="0" priority="1" stopIfTrue="1" operator="lessThan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apease</dc:creator>
  <cp:lastModifiedBy>mmoralej</cp:lastModifiedBy>
  <cp:lastPrinted>2013-08-27T19:04:09Z</cp:lastPrinted>
  <dcterms:created xsi:type="dcterms:W3CDTF">2002-04-11T17:05:21Z</dcterms:created>
  <dcterms:modified xsi:type="dcterms:W3CDTF">2013-08-27T19:10:49Z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2115168741</vt:i4>
  </property>
  <property fmtid="{D5CDD505-2E9C-101B-9397-08002B2CF9AE}" pid="3" name="_NewReviewCycle">
    <vt:lpwstr/>
  </property>
  <property fmtid="{D5CDD505-2E9C-101B-9397-08002B2CF9AE}" pid="4" name="_EmailEntryID">
    <vt:lpwstr>0000000014D8C044BD528C4688A355BE6DA5F3150700CF5A51B291636B4EA152EEF850A0F861000003DEB27C000095F98008D902374E91DE432E69C116F7000001C80BE60000</vt:lpwstr>
  </property>
  <property fmtid="{D5CDD505-2E9C-101B-9397-08002B2CF9AE}" pid="5" name="_AdHocReviewCycleID">
    <vt:i4>2061392930</vt:i4>
  </property>
  <property fmtid="{D5CDD505-2E9C-101B-9397-08002B2CF9AE}" pid="6" name="_EmailSubject">
    <vt:lpwstr>Realignment Tracking All Years.xls</vt:lpwstr>
  </property>
  <property fmtid="{D5CDD505-2E9C-101B-9397-08002B2CF9AE}" pid="7" name="_AuthorEmail">
    <vt:lpwstr>Andrew.Pease@sdcounty.ca.gov</vt:lpwstr>
  </property>
  <property fmtid="{D5CDD505-2E9C-101B-9397-08002B2CF9AE}" pid="8" name="_AuthorEmailDisplayName">
    <vt:lpwstr>Pease, Andrew</vt:lpwstr>
  </property>
  <property fmtid="{D5CDD505-2E9C-101B-9397-08002B2CF9AE}" pid="9" name="_ReviewingToolsShownOnce">
    <vt:lpwstr/>
  </property>
</Properties>
</file>